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ÉMET ÖNK\2025\Testületi\05.19\11.sz.et 2024. költségvetés módosítás\"/>
    </mc:Choice>
  </mc:AlternateContent>
  <bookViews>
    <workbookView xWindow="0" yWindow="0" windowWidth="24000" windowHeight="9630" firstSheet="1" activeTab="5"/>
  </bookViews>
  <sheets>
    <sheet name="Tartalom" sheetId="6" state="hidden" r:id="rId1"/>
    <sheet name="1. melléklet" sheetId="17" r:id="rId2"/>
    <sheet name="2. melléklet" sheetId="14" r:id="rId3"/>
    <sheet name="3. melléklet" sheetId="16" r:id="rId4"/>
    <sheet name="4. melléklet" sheetId="9" r:id="rId5"/>
    <sheet name="5. melléklet" sheetId="12" r:id="rId6"/>
    <sheet name="Adósság adatok" sheetId="11" state="hidden" r:id="rId7"/>
  </sheets>
  <definedNames>
    <definedName name="_xlnm.Print_Area" localSheetId="2">'2. melléklet'!$A$2:$AR$77</definedName>
    <definedName name="_xlnm.Print_Area" localSheetId="5">'5. melléklet'!$A$2:$O$26</definedName>
  </definedNames>
  <calcPr calcId="162913"/>
</workbook>
</file>

<file path=xl/calcChain.xml><?xml version="1.0" encoding="utf-8"?>
<calcChain xmlns="http://schemas.openxmlformats.org/spreadsheetml/2006/main">
  <c r="G32" i="9" l="1"/>
  <c r="C33" i="9"/>
  <c r="C32" i="9"/>
  <c r="C31" i="9"/>
  <c r="C15" i="9"/>
  <c r="G15" i="9"/>
  <c r="G31" i="9" s="1"/>
  <c r="E32" i="9"/>
  <c r="E31" i="9"/>
  <c r="E33" i="9" s="1"/>
  <c r="E15" i="9"/>
  <c r="E16" i="9" s="1"/>
  <c r="I33" i="9"/>
  <c r="I32" i="9"/>
  <c r="I31" i="9"/>
  <c r="I20" i="9"/>
  <c r="I19" i="9"/>
  <c r="I15" i="9"/>
  <c r="I30" i="9"/>
  <c r="I29" i="9"/>
  <c r="AK48" i="17"/>
  <c r="C34" i="9" l="1"/>
  <c r="G33" i="9"/>
  <c r="C35" i="9" s="1"/>
  <c r="C16" i="9"/>
  <c r="E34" i="9"/>
  <c r="D19" i="12"/>
  <c r="H24" i="9"/>
  <c r="H11" i="9"/>
  <c r="D17" i="9"/>
  <c r="D10" i="9"/>
  <c r="AP107" i="17"/>
  <c r="AP97" i="17"/>
  <c r="AP92" i="17"/>
  <c r="AP84" i="17"/>
  <c r="AP72" i="17"/>
  <c r="AP67" i="17"/>
  <c r="AP57" i="17"/>
  <c r="AP51" i="17"/>
  <c r="AP48" i="17"/>
  <c r="AP41" i="17"/>
  <c r="AP36" i="17"/>
  <c r="AP33" i="17"/>
  <c r="AP27" i="17"/>
  <c r="AP28" i="17" s="1"/>
  <c r="AK107" i="17"/>
  <c r="AK97" i="17"/>
  <c r="AK92" i="17"/>
  <c r="AK84" i="17"/>
  <c r="H14" i="9" s="1"/>
  <c r="AK72" i="17"/>
  <c r="AK67" i="17"/>
  <c r="AK57" i="17"/>
  <c r="AK51" i="17"/>
  <c r="AK41" i="17"/>
  <c r="AK36" i="17"/>
  <c r="AK33" i="17"/>
  <c r="AK28" i="17"/>
  <c r="AK27" i="17"/>
  <c r="AP58" i="17" l="1"/>
  <c r="AP108" i="17" s="1"/>
  <c r="AK58" i="17"/>
  <c r="H12" i="9" s="1"/>
  <c r="H10" i="9"/>
  <c r="AG97" i="17"/>
  <c r="AG92" i="17"/>
  <c r="AG72" i="17"/>
  <c r="AG67" i="17"/>
  <c r="AG51" i="17"/>
  <c r="AG41" i="17"/>
  <c r="AG23" i="17"/>
  <c r="AK108" i="17" l="1"/>
  <c r="AG27" i="17"/>
  <c r="AG28" i="17" s="1"/>
  <c r="AG48" i="17"/>
  <c r="AG36" i="17"/>
  <c r="AK36" i="16" l="1"/>
  <c r="AK29" i="16"/>
  <c r="AK21" i="16"/>
  <c r="AK18" i="16"/>
  <c r="AK13" i="16"/>
  <c r="AK76" i="14"/>
  <c r="AK70" i="14"/>
  <c r="AK64" i="14"/>
  <c r="AK55" i="14"/>
  <c r="AK52" i="14"/>
  <c r="AK58" i="14" s="1"/>
  <c r="AK40" i="14"/>
  <c r="AK31" i="14"/>
  <c r="AK42" i="14" s="1"/>
  <c r="AK28" i="14"/>
  <c r="AK16" i="14"/>
  <c r="AK22" i="14" s="1"/>
  <c r="AK30" i="16" l="1"/>
  <c r="AK39" i="16" s="1"/>
  <c r="AK77" i="14"/>
  <c r="AG36" i="16" l="1"/>
  <c r="AG29" i="16"/>
  <c r="AG21" i="16"/>
  <c r="AG18" i="16"/>
  <c r="AG13" i="16"/>
  <c r="AG76" i="14"/>
  <c r="AG70" i="14"/>
  <c r="AG64" i="14"/>
  <c r="AG55" i="14"/>
  <c r="AG52" i="14"/>
  <c r="AG58" i="14" s="1"/>
  <c r="D12" i="9" s="1"/>
  <c r="D15" i="9" s="1"/>
  <c r="AG40" i="14"/>
  <c r="AG31" i="14"/>
  <c r="AG42" i="14" s="1"/>
  <c r="AG28" i="14"/>
  <c r="AG16" i="14"/>
  <c r="AG22" i="14" s="1"/>
  <c r="AG30" i="16" l="1"/>
  <c r="AG77" i="14"/>
  <c r="AG84" i="17"/>
  <c r="AG39" i="16" l="1"/>
  <c r="C15" i="12"/>
  <c r="AS77" i="14"/>
  <c r="AG33" i="17" l="1"/>
  <c r="O24" i="12" l="1"/>
  <c r="O23" i="12"/>
  <c r="AG57" i="17" l="1"/>
  <c r="AG58" i="17" s="1"/>
  <c r="AO36" i="16"/>
  <c r="AO29" i="16"/>
  <c r="AO18" i="16"/>
  <c r="AO13" i="16"/>
  <c r="AO76" i="14"/>
  <c r="AO70" i="14"/>
  <c r="AO64" i="14"/>
  <c r="AO55" i="14"/>
  <c r="AO52" i="14"/>
  <c r="AO58" i="14" s="1"/>
  <c r="AO40" i="14"/>
  <c r="AO31" i="14"/>
  <c r="AO42" i="14" s="1"/>
  <c r="AO28" i="14"/>
  <c r="AO16" i="14"/>
  <c r="D19" i="9" l="1"/>
  <c r="AO21" i="16" l="1"/>
  <c r="AO30" i="16" s="1"/>
  <c r="AO39" i="16" s="1"/>
  <c r="N25" i="12"/>
  <c r="M25" i="12"/>
  <c r="L25" i="12"/>
  <c r="K25" i="12"/>
  <c r="J25" i="12"/>
  <c r="I25" i="12"/>
  <c r="H25" i="12"/>
  <c r="G25" i="12"/>
  <c r="F25" i="12"/>
  <c r="D25" i="12"/>
  <c r="C25" i="12"/>
  <c r="O22" i="12"/>
  <c r="O21" i="12"/>
  <c r="O19" i="12"/>
  <c r="O17" i="12"/>
  <c r="N16" i="12"/>
  <c r="M16" i="12"/>
  <c r="L16" i="12"/>
  <c r="K16" i="12"/>
  <c r="J16" i="12"/>
  <c r="I16" i="12"/>
  <c r="H16" i="12"/>
  <c r="G16" i="12"/>
  <c r="F16" i="12"/>
  <c r="E16" i="12"/>
  <c r="D16" i="12"/>
  <c r="O15" i="12"/>
  <c r="O11" i="12"/>
  <c r="N26" i="12" l="1"/>
  <c r="F26" i="12"/>
  <c r="L26" i="12"/>
  <c r="M26" i="12"/>
  <c r="K26" i="12"/>
  <c r="J26" i="12"/>
  <c r="I26" i="12"/>
  <c r="H26" i="12"/>
  <c r="G26" i="12"/>
  <c r="D26" i="12"/>
  <c r="H32" i="9"/>
  <c r="D32" i="9"/>
  <c r="H27" i="9"/>
  <c r="H29" i="9" s="1"/>
  <c r="D27" i="9"/>
  <c r="D29" i="9" l="1"/>
  <c r="D31" i="9"/>
  <c r="H30" i="9"/>
  <c r="H15" i="9" l="1"/>
  <c r="H31" i="9" s="1"/>
  <c r="AG108" i="17"/>
  <c r="O18" i="12"/>
  <c r="E25" i="12"/>
  <c r="E26" i="12" s="1"/>
  <c r="H19" i="9" l="1"/>
  <c r="O25" i="12"/>
  <c r="AO22" i="14"/>
  <c r="H33" i="9"/>
  <c r="AO77" i="14" l="1"/>
  <c r="O8" i="12"/>
  <c r="O16" i="12" s="1"/>
  <c r="C16" i="12"/>
  <c r="C26" i="12" s="1"/>
  <c r="O26" i="12" s="1"/>
  <c r="H20" i="9" l="1"/>
  <c r="D16" i="9"/>
  <c r="D33" i="9" l="1"/>
  <c r="D35" i="9" s="1"/>
  <c r="D34" i="9"/>
</calcChain>
</file>

<file path=xl/sharedStrings.xml><?xml version="1.0" encoding="utf-8"?>
<sst xmlns="http://schemas.openxmlformats.org/spreadsheetml/2006/main" count="693" uniqueCount="589">
  <si>
    <t>17</t>
  </si>
  <si>
    <t>18</t>
  </si>
  <si>
    <t>19</t>
  </si>
  <si>
    <t>20</t>
  </si>
  <si>
    <t>21</t>
  </si>
  <si>
    <t>22</t>
  </si>
  <si>
    <t>25</t>
  </si>
  <si>
    <t>28</t>
  </si>
  <si>
    <t>29</t>
  </si>
  <si>
    <t>30</t>
  </si>
  <si>
    <t>32</t>
  </si>
  <si>
    <t>34</t>
  </si>
  <si>
    <t>35</t>
  </si>
  <si>
    <t>38</t>
  </si>
  <si>
    <t>46</t>
  </si>
  <si>
    <t>47</t>
  </si>
  <si>
    <t>48</t>
  </si>
  <si>
    <t>49</t>
  </si>
  <si>
    <t>50</t>
  </si>
  <si>
    <t>59</t>
  </si>
  <si>
    <t>60</t>
  </si>
  <si>
    <t>61</t>
  </si>
  <si>
    <t>Szakmai anyagok beszerzése</t>
  </si>
  <si>
    <t>Várdomb Község Német Nemzetiségi Önkormányzat</t>
  </si>
  <si>
    <t>forintban</t>
  </si>
  <si>
    <t>Tartalomjegyzék</t>
  </si>
  <si>
    <t>Szám</t>
  </si>
  <si>
    <t>1.</t>
  </si>
  <si>
    <t>2.</t>
  </si>
  <si>
    <t>3.</t>
  </si>
  <si>
    <t>4.</t>
  </si>
  <si>
    <t>5.</t>
  </si>
  <si>
    <t>6.</t>
  </si>
  <si>
    <t>VÁRDOMB KÖZSÉG NÉMET NEMZETISÉGI ÖNKORMÁNYZAT(663115)</t>
  </si>
  <si>
    <t xml:space="preserve">forintban </t>
  </si>
  <si>
    <t>Működési bevételek</t>
  </si>
  <si>
    <t>Működési kiadások</t>
  </si>
  <si>
    <t xml:space="preserve">Megnevezés </t>
  </si>
  <si>
    <r>
      <t xml:space="preserve">Működési célú támogatások ÁHB </t>
    </r>
    <r>
      <rPr>
        <b/>
        <sz val="11"/>
        <color theme="1"/>
        <rFont val="Arial"/>
        <family val="2"/>
        <charset val="238"/>
      </rPr>
      <t>(</t>
    </r>
    <r>
      <rPr>
        <b/>
        <sz val="11"/>
        <rFont val="Arial"/>
        <family val="2"/>
        <charset val="238"/>
      </rPr>
      <t>B1)</t>
    </r>
  </si>
  <si>
    <r>
      <t>Személyi juttatások(</t>
    </r>
    <r>
      <rPr>
        <b/>
        <sz val="11"/>
        <rFont val="Arial"/>
        <family val="2"/>
        <charset val="238"/>
      </rPr>
      <t>K1)</t>
    </r>
  </si>
  <si>
    <r>
      <t>Közhatalmi bevételek (</t>
    </r>
    <r>
      <rPr>
        <b/>
        <sz val="11"/>
        <rFont val="Arial"/>
        <family val="2"/>
        <charset val="238"/>
      </rPr>
      <t>B3)</t>
    </r>
  </si>
  <si>
    <r>
      <t>Munkaadókat terhelő járulékok és szociális hozzájárulási adó (</t>
    </r>
    <r>
      <rPr>
        <b/>
        <sz val="11"/>
        <rFont val="Arial"/>
        <family val="2"/>
        <charset val="238"/>
      </rPr>
      <t>K2)</t>
    </r>
  </si>
  <si>
    <r>
      <t>Működési bevételek(</t>
    </r>
    <r>
      <rPr>
        <b/>
        <sz val="11"/>
        <rFont val="Arial"/>
        <family val="2"/>
        <charset val="238"/>
      </rPr>
      <t>B4)</t>
    </r>
  </si>
  <si>
    <r>
      <t xml:space="preserve">Dologi kiadások </t>
    </r>
    <r>
      <rPr>
        <b/>
        <sz val="11"/>
        <rFont val="Arial"/>
        <family val="2"/>
        <charset val="238"/>
      </rPr>
      <t>(K3</t>
    </r>
    <r>
      <rPr>
        <sz val="11"/>
        <color theme="1"/>
        <rFont val="Arial"/>
        <family val="2"/>
        <charset val="238"/>
      </rPr>
      <t>)</t>
    </r>
  </si>
  <si>
    <r>
      <t>Működési célú átvett pénzeszközök  ÁHB (</t>
    </r>
    <r>
      <rPr>
        <b/>
        <sz val="11"/>
        <rFont val="Arial"/>
        <family val="2"/>
        <charset val="238"/>
      </rPr>
      <t>B14)</t>
    </r>
  </si>
  <si>
    <r>
      <t>Ellátottak pénzbeli juttatása (</t>
    </r>
    <r>
      <rPr>
        <b/>
        <sz val="11"/>
        <rFont val="Arial"/>
        <family val="2"/>
        <charset val="238"/>
      </rPr>
      <t>K4</t>
    </r>
    <r>
      <rPr>
        <sz val="11"/>
        <color theme="1"/>
        <rFont val="Arial"/>
        <family val="2"/>
        <charset val="238"/>
      </rPr>
      <t>)</t>
    </r>
  </si>
  <si>
    <r>
      <t>Működési célú átvett pénzeszközök ÁHK(</t>
    </r>
    <r>
      <rPr>
        <b/>
        <sz val="11"/>
        <rFont val="Arial"/>
        <family val="2"/>
        <charset val="238"/>
      </rPr>
      <t>B64</t>
    </r>
    <r>
      <rPr>
        <sz val="11"/>
        <color theme="1"/>
        <rFont val="Arial"/>
        <family val="2"/>
        <charset val="238"/>
      </rPr>
      <t>)</t>
    </r>
  </si>
  <si>
    <r>
      <t>Egyéb működési célú kiadások</t>
    </r>
    <r>
      <rPr>
        <b/>
        <sz val="11"/>
        <rFont val="Arial"/>
        <family val="2"/>
        <charset val="238"/>
      </rPr>
      <t>(K5)</t>
    </r>
  </si>
  <si>
    <t>Költségvetési működési bevételek</t>
  </si>
  <si>
    <t xml:space="preserve">Költségvetési működési kiadások </t>
  </si>
  <si>
    <t xml:space="preserve">Költségvetés működési = bevétel - kiadás </t>
  </si>
  <si>
    <t xml:space="preserve">Finanszírozási bevételek </t>
  </si>
  <si>
    <t xml:space="preserve">Finanszírozási kiadások </t>
  </si>
  <si>
    <t xml:space="preserve">MŰKÖDÉSI BEVÉTELEK ÖSSZESEN: </t>
  </si>
  <si>
    <t xml:space="preserve">MŰKÖDÉSI KIADÁSOK ÖSSZESEN: </t>
  </si>
  <si>
    <t>Felhalmozási  bevételek</t>
  </si>
  <si>
    <t>Felhalmozási kiadások</t>
  </si>
  <si>
    <r>
      <t xml:space="preserve">Felhalmozási célú támogatások ÁHB </t>
    </r>
    <r>
      <rPr>
        <b/>
        <sz val="11"/>
        <rFont val="Arial"/>
        <family val="2"/>
        <charset val="238"/>
      </rPr>
      <t>(B2</t>
    </r>
    <r>
      <rPr>
        <sz val="11"/>
        <color theme="1"/>
        <rFont val="Arial"/>
        <family val="2"/>
        <charset val="238"/>
      </rPr>
      <t>)</t>
    </r>
  </si>
  <si>
    <r>
      <t xml:space="preserve">Beruházások </t>
    </r>
    <r>
      <rPr>
        <b/>
        <sz val="11"/>
        <rFont val="Arial"/>
        <family val="2"/>
        <charset val="238"/>
      </rPr>
      <t>(K6)</t>
    </r>
  </si>
  <si>
    <r>
      <t>Felhalmozási bevételek</t>
    </r>
    <r>
      <rPr>
        <b/>
        <sz val="11"/>
        <rFont val="Arial"/>
        <family val="2"/>
        <charset val="238"/>
      </rPr>
      <t>(B5)</t>
    </r>
  </si>
  <si>
    <r>
      <t>Felújítások (</t>
    </r>
    <r>
      <rPr>
        <b/>
        <sz val="11"/>
        <rFont val="Arial"/>
        <family val="2"/>
        <charset val="238"/>
      </rPr>
      <t>K7)</t>
    </r>
  </si>
  <si>
    <r>
      <t>Felhalmozási célú  átvett pénzeszközök</t>
    </r>
    <r>
      <rPr>
        <b/>
        <sz val="11"/>
        <rFont val="Arial"/>
        <family val="2"/>
        <charset val="238"/>
      </rPr>
      <t xml:space="preserve"> (B7)</t>
    </r>
  </si>
  <si>
    <t xml:space="preserve">Egyéb felhalmozási célú kiadások </t>
  </si>
  <si>
    <t>Költségvetési felhalmozási bevételek</t>
  </si>
  <si>
    <t xml:space="preserve">Költségvetési felhalmozási kiadások </t>
  </si>
  <si>
    <t xml:space="preserve">FELHALMOZÁSI BEVÉTELEK ÖSSZESEN: </t>
  </si>
  <si>
    <t xml:space="preserve">FELHALMOZÁSI KIADÁSOK ÖSSZESEN: </t>
  </si>
  <si>
    <t xml:space="preserve">Költségvetési bevételek összesen: </t>
  </si>
  <si>
    <t xml:space="preserve">Költségvetési kiadások összesen: </t>
  </si>
  <si>
    <t xml:space="preserve">Finanszírozási bevételek összesen: </t>
  </si>
  <si>
    <t xml:space="preserve">Finanszírozási kiadások összesen: </t>
  </si>
  <si>
    <t xml:space="preserve">BEVÉTELEK ÖSSZESEN: </t>
  </si>
  <si>
    <t xml:space="preserve">KIADÁSOK ÖSSZESEN: </t>
  </si>
  <si>
    <t>ÖSSZES KÖLTSÉGVETÉSI BEVÉTEL-KIADÁS</t>
  </si>
  <si>
    <t xml:space="preserve">ÖSSZES BEVÉTEL - KIADÁS </t>
  </si>
  <si>
    <t>Várdomb Község Német Nemzetiségi Önkormányzat (663115)</t>
  </si>
  <si>
    <t>jogcím/ hónap</t>
  </si>
  <si>
    <t xml:space="preserve">január </t>
  </si>
  <si>
    <t xml:space="preserve">február </t>
  </si>
  <si>
    <t xml:space="preserve">március </t>
  </si>
  <si>
    <t xml:space="preserve">április </t>
  </si>
  <si>
    <t xml:space="preserve">május </t>
  </si>
  <si>
    <t xml:space="preserve">június </t>
  </si>
  <si>
    <t xml:space="preserve">július </t>
  </si>
  <si>
    <t xml:space="preserve">augusztus </t>
  </si>
  <si>
    <t xml:space="preserve">szeptember </t>
  </si>
  <si>
    <t>október</t>
  </si>
  <si>
    <t xml:space="preserve">november </t>
  </si>
  <si>
    <t xml:space="preserve">december </t>
  </si>
  <si>
    <t>összesen</t>
  </si>
  <si>
    <t>Működési célú támogatások ÁHB (B1)</t>
  </si>
  <si>
    <t>Felhalmozási célú támogatások ÁHB (B2)</t>
  </si>
  <si>
    <t xml:space="preserve">Közhatalmi bevételek ( B3) </t>
  </si>
  <si>
    <t>Működési bevételek ( B4)</t>
  </si>
  <si>
    <t xml:space="preserve">Felhalmozási bevételek ( B5) </t>
  </si>
  <si>
    <t xml:space="preserve">Működési célú átvett pénzeszközök ( B6) </t>
  </si>
  <si>
    <t>Felhalmozási célú átvett pénzeszközök (B7)</t>
  </si>
  <si>
    <t>Finanszírozási bevételek(B8)</t>
  </si>
  <si>
    <t>Személyi jutattások (K1)</t>
  </si>
  <si>
    <t>Munkaadókat terhelő járulékok és szo.hozz.adó (K2)</t>
  </si>
  <si>
    <t>Dologi kiadások (K3)</t>
  </si>
  <si>
    <t>Ellátottak pénzbeli juttatásai ( K4)</t>
  </si>
  <si>
    <t>Egyéb Működési kiadások (K5)</t>
  </si>
  <si>
    <t>Beruházások (K6)</t>
  </si>
  <si>
    <t>Felújítások (K7)</t>
  </si>
  <si>
    <t>Egyéb felhalmozási kidások (K8)</t>
  </si>
  <si>
    <t xml:space="preserve">KÖLTSÉGVETÉSI KIADÁSOK ÖSSZESEN: </t>
  </si>
  <si>
    <t>Egyenleg</t>
  </si>
  <si>
    <t>adósságot keletkeztető ügyletekből és kezességvállalásokból fennálló kötelezettségei 3 évre</t>
  </si>
  <si>
    <t xml:space="preserve"> forintban</t>
  </si>
  <si>
    <t>Sor-szám</t>
  </si>
  <si>
    <t>MEGNEVEZÉS</t>
  </si>
  <si>
    <t>Évek</t>
  </si>
  <si>
    <t>Összesen
(6=3+4+5)</t>
  </si>
  <si>
    <t>ÖSSZES KÖTELEZETTSÉG</t>
  </si>
  <si>
    <t>Költségvetési mérleg</t>
  </si>
  <si>
    <t>Likvidítási terv</t>
  </si>
  <si>
    <t>Adósság adatok</t>
  </si>
  <si>
    <t>K1-K8. Költségvetési kiadások</t>
  </si>
  <si>
    <t>Sor-
szám</t>
  </si>
  <si>
    <t>Rovat megnevezése</t>
  </si>
  <si>
    <t>Rovat
száma</t>
  </si>
  <si>
    <t>Előirányzat</t>
  </si>
  <si>
    <t>01</t>
  </si>
  <si>
    <t>Törvény szerinti illetmények, munkabérek</t>
  </si>
  <si>
    <t>K1101</t>
  </si>
  <si>
    <t>02</t>
  </si>
  <si>
    <t>Normatív jutalmak</t>
  </si>
  <si>
    <t>K1102</t>
  </si>
  <si>
    <t>03</t>
  </si>
  <si>
    <t>Céljuttatás, projektprémium</t>
  </si>
  <si>
    <t>K1103</t>
  </si>
  <si>
    <t>04</t>
  </si>
  <si>
    <t>Készenléti, ügyeleti, helyettesítési díj, túlóra, túlszolgálat</t>
  </si>
  <si>
    <t>K1104</t>
  </si>
  <si>
    <t>05</t>
  </si>
  <si>
    <t>Végkielégítés</t>
  </si>
  <si>
    <t>K1105</t>
  </si>
  <si>
    <t>06</t>
  </si>
  <si>
    <t>Jubileumi jutalom</t>
  </si>
  <si>
    <t>K1106</t>
  </si>
  <si>
    <t>07</t>
  </si>
  <si>
    <t>Béren kívüli juttatások</t>
  </si>
  <si>
    <t>K1107</t>
  </si>
  <si>
    <t>08</t>
  </si>
  <si>
    <t>Ruházati költségtérítés</t>
  </si>
  <si>
    <t>K1108</t>
  </si>
  <si>
    <t>09</t>
  </si>
  <si>
    <t>Közlekedési költségtérítés</t>
  </si>
  <si>
    <t>K1109</t>
  </si>
  <si>
    <t>10</t>
  </si>
  <si>
    <t>Egyéb költségtérítések</t>
  </si>
  <si>
    <t>K1110</t>
  </si>
  <si>
    <t>11</t>
  </si>
  <si>
    <t>Lakhatási támogatások</t>
  </si>
  <si>
    <t>K1111</t>
  </si>
  <si>
    <t>12</t>
  </si>
  <si>
    <t>Szociális támogatások</t>
  </si>
  <si>
    <t>K1112</t>
  </si>
  <si>
    <t>13</t>
  </si>
  <si>
    <t>Foglalkoztatottak egyéb személyi juttatásai</t>
  </si>
  <si>
    <t>K1113</t>
  </si>
  <si>
    <t>14</t>
  </si>
  <si>
    <t>Foglalkoztatottak személyi juttatásai (=01+…+13)</t>
  </si>
  <si>
    <t>K11</t>
  </si>
  <si>
    <t>15</t>
  </si>
  <si>
    <t>Választott tisztségviselők juttatásai</t>
  </si>
  <si>
    <t>K121</t>
  </si>
  <si>
    <t>16</t>
  </si>
  <si>
    <t>Munkavégzésre irányuló egyéb jogviszonyban nem saját foglalkoztatottnak fizetett juttatások</t>
  </si>
  <si>
    <t>K122</t>
  </si>
  <si>
    <t>Egyéb külső személyi juttatások</t>
  </si>
  <si>
    <t>K123</t>
  </si>
  <si>
    <t>Külső személyi juttatások (=15+16+17)</t>
  </si>
  <si>
    <t>K12</t>
  </si>
  <si>
    <t>Személyi juttatások (=14+18)</t>
  </si>
  <si>
    <t>K1</t>
  </si>
  <si>
    <t>K2</t>
  </si>
  <si>
    <t>K311</t>
  </si>
  <si>
    <t>Üzemeltetési anyagok beszerzése</t>
  </si>
  <si>
    <t>K312</t>
  </si>
  <si>
    <t>23</t>
  </si>
  <si>
    <t>Árubeszerzés</t>
  </si>
  <si>
    <t>K313</t>
  </si>
  <si>
    <t>24</t>
  </si>
  <si>
    <t>Készletbeszerzés (=21+22+23)</t>
  </si>
  <si>
    <t>K31</t>
  </si>
  <si>
    <t>Informatikai szolgáltatások igénybevétele</t>
  </si>
  <si>
    <t>K321</t>
  </si>
  <si>
    <t>26</t>
  </si>
  <si>
    <t>Egyéb kommunikációs szolgáltatások</t>
  </si>
  <si>
    <t>K322</t>
  </si>
  <si>
    <t>27</t>
  </si>
  <si>
    <t>Kommunikációs szolgáltatások (=25+26)</t>
  </si>
  <si>
    <t>K32</t>
  </si>
  <si>
    <t>K331</t>
  </si>
  <si>
    <t>Vásárolt élelmezés</t>
  </si>
  <si>
    <t>K332</t>
  </si>
  <si>
    <t>Bérleti és lízing díjak</t>
  </si>
  <si>
    <t>K333</t>
  </si>
  <si>
    <t>31</t>
  </si>
  <si>
    <t>Karbantartási, kisjavítási szolgáltatások</t>
  </si>
  <si>
    <t>K334</t>
  </si>
  <si>
    <t>Közvetített szolgáltatások</t>
  </si>
  <si>
    <t>K335</t>
  </si>
  <si>
    <t>33</t>
  </si>
  <si>
    <t>K336</t>
  </si>
  <si>
    <t>Egyéb szolgáltatások</t>
  </si>
  <si>
    <t>K337</t>
  </si>
  <si>
    <t>K33</t>
  </si>
  <si>
    <t>36</t>
  </si>
  <si>
    <t>Kiküldetések kiadásai</t>
  </si>
  <si>
    <t>K341</t>
  </si>
  <si>
    <t>37</t>
  </si>
  <si>
    <t>Reklám- és propagandakiadások</t>
  </si>
  <si>
    <t>K342</t>
  </si>
  <si>
    <t>K34</t>
  </si>
  <si>
    <t>39</t>
  </si>
  <si>
    <t>Működési célú előzetesen felszámított általános forgalmi adó</t>
  </si>
  <si>
    <t>K351</t>
  </si>
  <si>
    <t>40</t>
  </si>
  <si>
    <t>K352</t>
  </si>
  <si>
    <t>41</t>
  </si>
  <si>
    <t>K353</t>
  </si>
  <si>
    <t>Egyéb pénzügyi műveletek kiadásai</t>
  </si>
  <si>
    <t>K354</t>
  </si>
  <si>
    <t>Egyéb dologi kiadások</t>
  </si>
  <si>
    <t>K355</t>
  </si>
  <si>
    <t>K35</t>
  </si>
  <si>
    <t>K3</t>
  </si>
  <si>
    <t>Társadalombiztosítási ellátások</t>
  </si>
  <si>
    <t>K41</t>
  </si>
  <si>
    <t>Családi támogatások</t>
  </si>
  <si>
    <t>K42</t>
  </si>
  <si>
    <t>Pénzbeli kárpótlások, kártérítések</t>
  </si>
  <si>
    <t>K43</t>
  </si>
  <si>
    <t>Betegséggel kapcsolatos (nem társadalombiztosítási) ellátások</t>
  </si>
  <si>
    <t>K44</t>
  </si>
  <si>
    <t>Foglalkoztatással, munkanélküliséggel kapcsolatos ellátások</t>
  </si>
  <si>
    <t>K45</t>
  </si>
  <si>
    <t>51</t>
  </si>
  <si>
    <t>Lakhatással kapcsolatos ellátások</t>
  </si>
  <si>
    <t>K46</t>
  </si>
  <si>
    <t>52</t>
  </si>
  <si>
    <t>Intézményi ellátottak pénzbeli juttatásai</t>
  </si>
  <si>
    <t>K47</t>
  </si>
  <si>
    <t>53</t>
  </si>
  <si>
    <t>Egyéb nem intézményi ellátások</t>
  </si>
  <si>
    <t>K48</t>
  </si>
  <si>
    <t>54</t>
  </si>
  <si>
    <t>K4</t>
  </si>
  <si>
    <t>55</t>
  </si>
  <si>
    <t>Nemzetközi kötelezettségek</t>
  </si>
  <si>
    <t>K501</t>
  </si>
  <si>
    <t>A helyi önkormányzatok előző évi elszámolásából származó kiadások</t>
  </si>
  <si>
    <t>K5021</t>
  </si>
  <si>
    <t>A helyi önkormányzatok törvényi előíráson alapuló befizetései</t>
  </si>
  <si>
    <t>K5022</t>
  </si>
  <si>
    <t>Egyéb elvonások, befizetések</t>
  </si>
  <si>
    <t>K5023</t>
  </si>
  <si>
    <t>K502</t>
  </si>
  <si>
    <t>Működési célú garancia- és kezességvállalásból származó kifizetés államháztartáson belülre</t>
  </si>
  <si>
    <t>K503</t>
  </si>
  <si>
    <t>Működési célú visszatérítendő támogatások, kölcsönök nyújtása államháztartáson belülre</t>
  </si>
  <si>
    <t>K504</t>
  </si>
  <si>
    <t>Működési célú visszatérítendő támogatások, kölcsönök törlesztése államháztartáson belülre</t>
  </si>
  <si>
    <t>K505</t>
  </si>
  <si>
    <t>Egyéb működési célú támogatások államháztartáson belülre</t>
  </si>
  <si>
    <t>K506</t>
  </si>
  <si>
    <t>Működési célú garancia- és kezességvállalásból származó kifizetés államháztartáson kívülre</t>
  </si>
  <si>
    <t>K507</t>
  </si>
  <si>
    <t>Működési célú visszatérítendő támogatások, kölcsönök nyújtása államháztartáson kívülre</t>
  </si>
  <si>
    <t>K508</t>
  </si>
  <si>
    <t>Árkiegészítések, ártámogatások</t>
  </si>
  <si>
    <t>K509</t>
  </si>
  <si>
    <t>Kamattámogatások</t>
  </si>
  <si>
    <t>K510</t>
  </si>
  <si>
    <t>Működési célú támogatások az Európai Uniónak</t>
  </si>
  <si>
    <t>K511</t>
  </si>
  <si>
    <t>Egyéb működési célú támogatások államháztartáson kívülre</t>
  </si>
  <si>
    <t>K512</t>
  </si>
  <si>
    <t>Tartalékok</t>
  </si>
  <si>
    <t>K513</t>
  </si>
  <si>
    <t>K5</t>
  </si>
  <si>
    <t>Immateriális javak beszerzése, létesítése</t>
  </si>
  <si>
    <t>K61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</si>
  <si>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</si>
  <si>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</si>
  <si>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</si>
  <si>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</si>
  <si>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</si>
  <si>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</si>
  <si>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Részesedések beszerzése</t>
  </si>
  <si>
    <t>K65</t>
  </si>
  <si>
    <t>Meglévő részesedések növeléséhez kapcsolódó kiadások</t>
  </si>
  <si>
    <t>K66</t>
  </si>
  <si>
    <t>Beruházási célú előzetesen felszámított általános forgalmi adó</t>
  </si>
  <si>
    <t>K67</t>
  </si>
  <si>
    <t>K6</t>
  </si>
  <si>
    <t>Ingatlanok felújítása</t>
  </si>
  <si>
    <t>K71</t>
  </si>
  <si>
    <t>Informatikai eszközök felújítása</t>
  </si>
  <si>
    <t>K72</t>
  </si>
  <si>
    <t>K73</t>
  </si>
  <si>
    <t>Felújítási célú előzetesen felszámított általános forgalmi adó</t>
  </si>
  <si>
    <t>K74</t>
  </si>
  <si>
    <t>K7</t>
  </si>
  <si>
    <t>Felhalmozási célú garancia- és kezességvállalásból származó kifizetés államháztartáson belülre</t>
  </si>
  <si>
    <t>K81</t>
  </si>
  <si>
    <t>Felhalmozási célú visszatérítendő támogatások, kölcsönök nyújtása államháztartáson belülre</t>
  </si>
  <si>
    <t>K82</t>
  </si>
  <si>
    <t>Felhalmozási célú visszatérítendő támogatások, kölcsönök törlesztése államháztartáson belülre</t>
  </si>
  <si>
    <t>K83</t>
  </si>
  <si>
    <t>Egyéb felhalmozási célú támogatások államháztartáson belülre</t>
  </si>
  <si>
    <t>K84</t>
  </si>
  <si>
    <t>Felhalmozási célú garancia- és kezességvállalásból származó kifizetés államháztartáson kívülre</t>
  </si>
  <si>
    <t>K85</t>
  </si>
  <si>
    <t>Felhalmozási célú visszatérítendő támogatások, kölcsönök nyújtása államháztartáson kívülre</t>
  </si>
  <si>
    <t>K86</t>
  </si>
  <si>
    <t>Lakástámogatás</t>
  </si>
  <si>
    <t>K87</t>
  </si>
  <si>
    <t>Felhalmozási célú támogatások az Európai Uniónak</t>
  </si>
  <si>
    <t>K88</t>
  </si>
  <si>
    <t>K89</t>
  </si>
  <si>
    <t>K8</t>
  </si>
  <si>
    <t>K1-K8</t>
  </si>
  <si>
    <t>B1-B7. Költségvetési bevételek</t>
  </si>
  <si>
    <t>Helyi önkormányzatok működésének általános támogatása</t>
  </si>
  <si>
    <t>B111</t>
  </si>
  <si>
    <t>Települési önkormányzatok egyes köznevelési feladatainak támogatása</t>
  </si>
  <si>
    <t>B112</t>
  </si>
  <si>
    <t>Települési önkormányzatok szociális gyermekjóléti és gyermekétkeztetési feladatainak támogatása</t>
  </si>
  <si>
    <t>B113</t>
  </si>
  <si>
    <t>Települési önkormányzatok kulturális feladatainak támogatása</t>
  </si>
  <si>
    <t>B114</t>
  </si>
  <si>
    <t>Működési célú költségvetési támogatások és kiegészítő támogatások</t>
  </si>
  <si>
    <t>B115</t>
  </si>
  <si>
    <t>Elszámolásból származó bevételek</t>
  </si>
  <si>
    <t>B116</t>
  </si>
  <si>
    <t>Önkormányzatok működési támogatásai (=01+…+06)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</si>
  <si>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</si>
  <si>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</si>
  <si>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</si>
  <si>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</si>
  <si>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</si>
  <si>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</si>
  <si>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</si>
  <si>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</si>
  <si>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</si>
  <si>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</si>
  <si>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</si>
  <si>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Működési célú támogatások államháztartáson belülről (=07+…+12)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</si>
  <si>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</si>
  <si>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</si>
  <si>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</si>
  <si>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</si>
  <si>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</si>
  <si>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</si>
  <si>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</si>
  <si>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</si>
  <si>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</si>
  <si>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</si>
  <si>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</si>
  <si>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>Felhalmozási célú támogatások államháztartáson belülről (=14+…+18)</t>
  </si>
  <si>
    <t>B2</t>
  </si>
  <si>
    <t>Magánszemélyek jövedelemadói</t>
  </si>
  <si>
    <t>B311</t>
  </si>
  <si>
    <t xml:space="preserve">Társaságok jövedelemadói </t>
  </si>
  <si>
    <t>B312</t>
  </si>
  <si>
    <t>Jövedelemadók (=20+21)</t>
  </si>
  <si>
    <t>B31</t>
  </si>
  <si>
    <t>Szociális hozzájárulási adó és járulékok</t>
  </si>
  <si>
    <t>B32</t>
  </si>
  <si>
    <t>Bérhez és foglalkoztatáshoz kapcsolódó adók</t>
  </si>
  <si>
    <t>B33</t>
  </si>
  <si>
    <t xml:space="preserve">Vagyoni tipusú adók </t>
  </si>
  <si>
    <t>B34</t>
  </si>
  <si>
    <t xml:space="preserve">Értékesítési és forgalmi adók 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</si>
  <si>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</si>
  <si>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</si>
  <si>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</si>
  <si>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</si>
  <si>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</si>
  <si>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</si>
  <si>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</si>
  <si>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</si>
  <si>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</si>
  <si>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 xml:space="preserve">Termékek és szolgáltatások adói (=26+…+30) </t>
  </si>
  <si>
    <t>B35</t>
  </si>
  <si>
    <t xml:space="preserve">Egyéb közhatalmi bevételek </t>
  </si>
  <si>
    <t>B36</t>
  </si>
  <si>
    <t>Közhatalmi bevételek (=22+...+25+31+32)</t>
  </si>
  <si>
    <t>B3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</si>
  <si>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</si>
  <si>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</si>
  <si>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</si>
  <si>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</si>
  <si>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</si>
  <si>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</si>
  <si>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</si>
  <si>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</si>
  <si>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</si>
  <si>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</si>
  <si>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</si>
  <si>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</si>
  <si>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</si>
  <si>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</si>
  <si>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Befektetett pénzügyi eszközökből származó bevételek</t>
  </si>
  <si>
    <t>B4081</t>
  </si>
  <si>
    <t>Egyéb kapott (járó) kamatok és kamatjellegű bevételek</t>
  </si>
  <si>
    <t>B4082</t>
  </si>
  <si>
    <t>Kamatbevételek és más nyereségjellegű bevételek (=41+42)</t>
  </si>
  <si>
    <t>B408</t>
  </si>
  <si>
    <t>Részesedésekből származó pénzügyi műveletek bevételei</t>
  </si>
  <si>
    <t>B4091</t>
  </si>
  <si>
    <t>Más egyéb pénzügyi műveletek bevételei</t>
  </si>
  <si>
    <t>B4092</t>
  </si>
  <si>
    <t>Egyéb pénzügyi műveletek bevételei (=44+45)</t>
  </si>
  <si>
    <t>B409</t>
  </si>
  <si>
    <t>Biztosító által fizetett kártérítés</t>
  </si>
  <si>
    <t>B410</t>
  </si>
  <si>
    <t>Egyéb működési bevételek</t>
  </si>
  <si>
    <t>B411</t>
  </si>
  <si>
    <t>Működési bevételek (=34+…+40+43+46+...+48)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</si>
  <si>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</si>
  <si>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</si>
  <si>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</si>
  <si>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</si>
  <si>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</si>
  <si>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</si>
  <si>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</si>
  <si>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</si>
  <si>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</si>
  <si>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</si>
  <si>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</si>
  <si>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Felhalmozási bevételek (=50+…+54)</t>
  </si>
  <si>
    <t>B5</t>
  </si>
  <si>
    <t>56</t>
  </si>
  <si>
    <t>Működési célú garancia- és kezességvállalásból származó megtérülések államháztartáson kívülről</t>
  </si>
  <si>
    <t>B61</t>
  </si>
  <si>
    <t>57</t>
  </si>
  <si>
    <t>Működési célú visszatérítendő támogatások, kölcsönök visszatérülése az Európai Uniótól</t>
  </si>
  <si>
    <t>B62</t>
  </si>
  <si>
    <t>58</t>
  </si>
  <si>
    <t>Működési célú visszatérítendő támogatások, kölcsönök visszatérülése kormányoktól és más nemzetközi szervezetektől</t>
  </si>
  <si>
    <t>B63</t>
  </si>
  <si>
    <t>Működési célú visszatérítendő támogatások, kölcsönök visszatérülése államháztartáson kívülről</t>
  </si>
  <si>
    <t>B64</t>
  </si>
  <si>
    <t>Egyéb működési célú átvett pénzeszközök</t>
  </si>
  <si>
    <t>B65</t>
  </si>
  <si>
    <t>Működési célú átvett pénzeszközök (=56+…+60)</t>
  </si>
  <si>
    <t>B6</t>
  </si>
  <si>
    <t>62</t>
  </si>
  <si>
    <t>Felhalmozási célú garancia- és kezességvállalásból származó megtérülések államháztartáson kívülről</t>
  </si>
  <si>
    <t>B71</t>
  </si>
  <si>
    <t>63</t>
  </si>
  <si>
    <t>Felhalmozási célú visszatérítendő támogatások, kölcsönök visszatérülése az Európai Uniótól</t>
  </si>
  <si>
    <t>B72</t>
  </si>
  <si>
    <t>64</t>
  </si>
  <si>
    <t>Felhalmozási célú visszatérítendő támogatások, kölcsönök visszatérülése kormányoktól és más nemzetközi szervezetektől</t>
  </si>
  <si>
    <t>B73</t>
  </si>
  <si>
    <t>65</t>
  </si>
  <si>
    <t>Felhalmozási célú visszatérítendő támogatások, kölcsönök visszatérülése államháztartáson kívülről</t>
  </si>
  <si>
    <t>B74</t>
  </si>
  <si>
    <t>66</t>
  </si>
  <si>
    <t>Egyéb felhalmozási célú átvett pénzeszközök</t>
  </si>
  <si>
    <t>B75</t>
  </si>
  <si>
    <t>67</t>
  </si>
  <si>
    <t>Felhalmozási célú átvett pénzeszközök (=62+…+66)</t>
  </si>
  <si>
    <t>B7</t>
  </si>
  <si>
    <t>68</t>
  </si>
  <si>
    <t>Költségvetési bevételek (=13+19+33+49+55+61+67)</t>
  </si>
  <si>
    <t>B1-B7</t>
  </si>
  <si>
    <t>B8. Finanszírozási bevételek</t>
  </si>
  <si>
    <t>Hosszú lejáratú hitelek, kölcsönök felvétele pénzügyi vállalkozástól</t>
  </si>
  <si>
    <t>B8111</t>
  </si>
  <si>
    <t>Likviditási célú hitelek, kölcsönök felvétele pénzügyi vállalkozástól</t>
  </si>
  <si>
    <t>B8112</t>
  </si>
  <si>
    <t>Rövid lejáratú hitelek, kölcsönök felvétele pénzügyi vállalkozástól</t>
  </si>
  <si>
    <t>B8113</t>
  </si>
  <si>
    <t>Hitel-, kölcsönfelvétel pénzügyi vállalkozástól (=01+02+03)</t>
  </si>
  <si>
    <t>B811</t>
  </si>
  <si>
    <t>Forgatási célú belföldi értékpapírok beváltása, értékesítése</t>
  </si>
  <si>
    <t>B8121</t>
  </si>
  <si>
    <t>Éven belüli lejáratú belföldi értékpapírok kibocsátása</t>
  </si>
  <si>
    <t>B8122</t>
  </si>
  <si>
    <t>Befektetési célú belföldi értékpapírok beváltása, értékesítése</t>
  </si>
  <si>
    <t>B8123</t>
  </si>
  <si>
    <t>Éven túli lejáratú belföldi értékpapírok kibocsátása</t>
  </si>
  <si>
    <t>B8124</t>
  </si>
  <si>
    <t>Belföldi értékpapírok bevételei (=05+..+08)</t>
  </si>
  <si>
    <t>B812</t>
  </si>
  <si>
    <t>Előző év költségvetési maradványának igénybevétele</t>
  </si>
  <si>
    <t>B8131</t>
  </si>
  <si>
    <t>Előző év vállalkozási maradványának igénybevétele</t>
  </si>
  <si>
    <t>B8132</t>
  </si>
  <si>
    <t>Maradvány igénybevétele (=10+11)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</si>
  <si>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</si>
  <si>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</si>
  <si>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</si>
  <si>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</si>
  <si>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</si>
  <si>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</si>
  <si>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</si>
  <si>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Lekötött bankbetétek megszüntetése</t>
  </si>
  <si>
    <t>B817</t>
  </si>
  <si>
    <t>Központi költségvetés sajátos finanszírozási bevételei</t>
  </si>
  <si>
    <t>B818</t>
  </si>
  <si>
    <t>Hosszú lejáratú tulajdonosi kölcsönök bevételei</t>
  </si>
  <si>
    <t>B8191</t>
  </si>
  <si>
    <t>Rövid lejáratú tulajdonosi kölcsönök bevételei</t>
  </si>
  <si>
    <t>B8192</t>
  </si>
  <si>
    <t>Tulajdonosi kölcsönök bevételei (=18+19)</t>
  </si>
  <si>
    <t>B819</t>
  </si>
  <si>
    <t>Belföldi finanszírozás bevételei (=04+09+12+…+17+20)</t>
  </si>
  <si>
    <t>B81</t>
  </si>
  <si>
    <t>Forgatási célú külföldi értékpapírok beváltása,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</si>
  <si>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</si>
  <si>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</si>
  <si>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</si>
  <si>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</si>
  <si>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</si>
  <si>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>Hitelek, kölcsönök felvétele külföldi kormányoktól és nemzetközi szervezetektől</t>
  </si>
  <si>
    <t>B824</t>
  </si>
  <si>
    <t>Hitelek, kölcsönök felvétele külföldi pénzintézetektől</t>
  </si>
  <si>
    <t>B825</t>
  </si>
  <si>
    <t>Külföldi finanszírozás bevételei (=22+…+26)</t>
  </si>
  <si>
    <t>B82</t>
  </si>
  <si>
    <t>Adóssághoz nem kapcsolódó származékos ügyletek bevételei</t>
  </si>
  <si>
    <t>B83</t>
  </si>
  <si>
    <t>Váltóbevételek</t>
  </si>
  <si>
    <t>B84</t>
  </si>
  <si>
    <t>Finanszírozási bevételek (=21+27+28+29)</t>
  </si>
  <si>
    <t>B8</t>
  </si>
  <si>
    <t>(663115)</t>
  </si>
  <si>
    <t>Elemi költégvetés-K1-K8. Költségvetési kiadások</t>
  </si>
  <si>
    <t>Elemi költégvetés-B1-B7. Költségvetési bevételek</t>
  </si>
  <si>
    <t>Elemi költégvetés-B8. Finanszírozási bevételek</t>
  </si>
  <si>
    <t>Működési egyenleg</t>
  </si>
  <si>
    <t>Felhalmozási egyenleg</t>
  </si>
  <si>
    <t>Teljesítés</t>
  </si>
  <si>
    <t>eredeti</t>
  </si>
  <si>
    <t>módosított</t>
  </si>
  <si>
    <t>Munkaadókat terhelő járulékok és szociális hozzájárulási adó</t>
  </si>
  <si>
    <t>Villamosenergia szolgáltatás díja</t>
  </si>
  <si>
    <t>K3311</t>
  </si>
  <si>
    <t>Gázenergia szolgáltatás díja</t>
  </si>
  <si>
    <t>K3312</t>
  </si>
  <si>
    <t>Távhő- és melegvíz szolgáltatás díja</t>
  </si>
  <si>
    <t>K3313</t>
  </si>
  <si>
    <t>Víz- és csatorna szolgáltatás díja</t>
  </si>
  <si>
    <t>K3314</t>
  </si>
  <si>
    <t>Közüzemi díjak (=28+29+30+31)</t>
  </si>
  <si>
    <t>Szakmai tevékenységet segítő szolgáltatások</t>
  </si>
  <si>
    <t>Szolgáltatási kiadások (=32+…+38)</t>
  </si>
  <si>
    <t>Kiküldetések, reklám- és propagandakiadások (=40+41)</t>
  </si>
  <si>
    <t>Fizetendő általános forgalmi adó</t>
  </si>
  <si>
    <t>Kamatkiadások</t>
  </si>
  <si>
    <t>Különféle befizetések és egyéb dologi kiadások (=43+…+47)</t>
  </si>
  <si>
    <t>Dologi kiadások (=24+27+39+42+48)</t>
  </si>
  <si>
    <t>Ellátottak pénzbeli juttatásai (=50+…+57)</t>
  </si>
  <si>
    <t>Elvonások és befizetések (=60+61+62)</t>
  </si>
  <si>
    <t>Egyéb működési célú kiadások (=59+63+…+74)</t>
  </si>
  <si>
    <t>Beruházások (=76+…+79)</t>
  </si>
  <si>
    <t>Egyéb tárgyi eszközök felújítása</t>
  </si>
  <si>
    <t>Felújítások (=84+…+87)</t>
  </si>
  <si>
    <t>Egyéb felhalmozási célú támogatások államháztartáson kívülre</t>
  </si>
  <si>
    <t>Egyéb felhalmozási célú kiadások (=89+…+97)</t>
  </si>
  <si>
    <t>Költségvetési kiadások (=19+20+49+58+75+83+88+98)</t>
  </si>
  <si>
    <t>2024. évi költségvetés VNNÖ</t>
  </si>
  <si>
    <r>
      <t>(önkormányzat szintjén összevont költségvetési mérleg)</t>
    </r>
    <r>
      <rPr>
        <b/>
        <sz val="11"/>
        <rFont val="Arial"/>
        <family val="2"/>
        <charset val="238"/>
      </rPr>
      <t xml:space="preserve"> 2024. év</t>
    </r>
  </si>
  <si>
    <t>likvidítási terv 2024. év</t>
  </si>
  <si>
    <t>ELŐIRÁNYZATMÓDOSÍTÁS</t>
  </si>
  <si>
    <t>1.-8.hó</t>
  </si>
  <si>
    <t>Módosított előirányzat</t>
  </si>
  <si>
    <t>6.melléklet a 25/2024.(                 ) VNNÖ határozathoz</t>
  </si>
  <si>
    <t>módosított II</t>
  </si>
  <si>
    <t xml:space="preserve">módosított </t>
  </si>
  <si>
    <t>Eredeti előirányzat</t>
  </si>
  <si>
    <t>1.melléklet a /2025. (     ) VNNÖ határozathoz</t>
  </si>
  <si>
    <t>2. melléklet a  /2025.(        ) VNNÖ határozathoz</t>
  </si>
  <si>
    <t>3. melléklet a /2025.(     )VNNÖ határozathoz</t>
  </si>
  <si>
    <t>4.melléklet a /2025.(            ) VNNÖ határozathoz</t>
  </si>
  <si>
    <t>5.melléklet a /2025.(          ) VNNÖ határozathoz</t>
  </si>
  <si>
    <t>1.melléklet a 25/2024. (II.15.) VNNÖ határozathoz</t>
  </si>
  <si>
    <t>7.melléklet a 25/2024. (II.15.) VNNÖ határozathoz</t>
  </si>
  <si>
    <t>2.melléklet a 25/2024. (II.15.) VNNÖ határozathoz</t>
  </si>
  <si>
    <t>3.melléklet a 25/2024. (II.15.) VNNÖ határozathoz</t>
  </si>
  <si>
    <t>6.melléklet a 25/2024. (II.15.) VNNÖ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</si>
</sst>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#,###"/>
    <numFmt numFmtId="165" formatCode="00"/>
    <numFmt numFmtId="166" formatCode="\ ##########"/>
    <numFmt numFmtId="167" formatCode="0__"/>
  </numFmts>
  <fonts count="46" x14ac:knownFonts="1"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u/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i/>
      <sz val="11"/>
      <name val="Arial"/>
      <family val="2"/>
      <charset val="238"/>
    </font>
    <font>
      <sz val="10"/>
      <name val="MS Sans Serif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name val="Arial CE"/>
      <charset val="238"/>
    </font>
    <font>
      <sz val="10"/>
      <color indexed="8"/>
      <name val="MS Sans Serif"/>
      <family val="2"/>
      <charset val="238"/>
    </font>
    <font>
      <b/>
      <sz val="10"/>
      <color indexed="8"/>
      <name val="MS Sans Serif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charset val="238"/>
    </font>
    <font>
      <b/>
      <sz val="12"/>
      <color theme="1"/>
      <name val="Arial"/>
      <family val="2"/>
      <charset val="238"/>
    </font>
    <font>
      <sz val="26"/>
      <color theme="1"/>
      <name val="Calibri"/>
      <family val="2"/>
      <charset val="238"/>
      <scheme val="minor"/>
    </font>
    <font>
      <strike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0"/>
      <name val="MS Sans Serif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MS Sans Serif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749961851863155"/>
        <bgColor indexed="64"/>
      </patternFill>
    </fill>
  </fills>
  <borders count="9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0" fontId="25" fillId="0" borderId="0"/>
    <xf numFmtId="0" fontId="27" fillId="0" borderId="0"/>
    <xf numFmtId="0" fontId="3" fillId="0" borderId="0"/>
  </cellStyleXfs>
  <cellXfs count="392">
    <xf numFmtId="0" fontId="0" fillId="0" borderId="0" xfId="0"/>
    <xf numFmtId="0" fontId="4" fillId="0" borderId="0" xfId="0" applyFont="1" applyAlignment="1">
      <alignment horizontal="center" vertical="top" wrapText="1"/>
    </xf>
    <xf numFmtId="3" fontId="0" fillId="0" borderId="0" xfId="0" applyNumberFormat="1"/>
    <xf numFmtId="0" fontId="4" fillId="5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5" fillId="0" borderId="0" xfId="0" applyFont="1"/>
    <xf numFmtId="0" fontId="5" fillId="2" borderId="14" xfId="0" applyFont="1" applyFill="1" applyBorder="1"/>
    <xf numFmtId="0" fontId="5" fillId="0" borderId="18" xfId="0" applyFont="1" applyBorder="1" applyAlignment="1">
      <alignment horizontal="center" wrapText="1"/>
    </xf>
    <xf numFmtId="0" fontId="5" fillId="0" borderId="19" xfId="0" applyFont="1" applyBorder="1"/>
    <xf numFmtId="0" fontId="5" fillId="0" borderId="20" xfId="0" applyFont="1" applyBorder="1" applyAlignment="1">
      <alignment horizontal="center" wrapText="1"/>
    </xf>
    <xf numFmtId="3" fontId="5" fillId="0" borderId="22" xfId="0" applyNumberFormat="1" applyFont="1" applyBorder="1"/>
    <xf numFmtId="0" fontId="19" fillId="0" borderId="23" xfId="0" applyFont="1" applyBorder="1"/>
    <xf numFmtId="3" fontId="5" fillId="0" borderId="24" xfId="0" applyNumberFormat="1" applyFont="1" applyBorder="1"/>
    <xf numFmtId="3" fontId="5" fillId="0" borderId="26" xfId="0" applyNumberFormat="1" applyFont="1" applyBorder="1"/>
    <xf numFmtId="0" fontId="19" fillId="0" borderId="27" xfId="0" applyFont="1" applyBorder="1" applyAlignment="1">
      <alignment wrapText="1"/>
    </xf>
    <xf numFmtId="3" fontId="5" fillId="0" borderId="28" xfId="0" applyNumberFormat="1" applyFont="1" applyBorder="1"/>
    <xf numFmtId="0" fontId="19" fillId="0" borderId="27" xfId="0" applyFont="1" applyBorder="1"/>
    <xf numFmtId="3" fontId="21" fillId="0" borderId="26" xfId="0" applyNumberFormat="1" applyFont="1" applyBorder="1"/>
    <xf numFmtId="0" fontId="5" fillId="0" borderId="27" xfId="0" applyFont="1" applyBorder="1"/>
    <xf numFmtId="0" fontId="21" fillId="0" borderId="27" xfId="0" applyFont="1" applyBorder="1"/>
    <xf numFmtId="3" fontId="21" fillId="0" borderId="28" xfId="0" applyNumberFormat="1" applyFont="1" applyBorder="1"/>
    <xf numFmtId="3" fontId="4" fillId="2" borderId="30" xfId="0" applyNumberFormat="1" applyFont="1" applyFill="1" applyBorder="1"/>
    <xf numFmtId="0" fontId="4" fillId="2" borderId="31" xfId="0" applyFont="1" applyFill="1" applyBorder="1"/>
    <xf numFmtId="3" fontId="4" fillId="2" borderId="32" xfId="0" applyNumberFormat="1" applyFont="1" applyFill="1" applyBorder="1"/>
    <xf numFmtId="3" fontId="21" fillId="0" borderId="11" xfId="0" applyNumberFormat="1" applyFont="1" applyBorder="1"/>
    <xf numFmtId="0" fontId="21" fillId="2" borderId="15" xfId="0" applyFont="1" applyFill="1" applyBorder="1"/>
    <xf numFmtId="3" fontId="21" fillId="0" borderId="22" xfId="0" applyNumberFormat="1" applyFont="1" applyBorder="1"/>
    <xf numFmtId="3" fontId="21" fillId="0" borderId="24" xfId="0" applyNumberFormat="1" applyFont="1" applyBorder="1"/>
    <xf numFmtId="3" fontId="17" fillId="0" borderId="28" xfId="0" applyNumberFormat="1" applyFont="1" applyBorder="1"/>
    <xf numFmtId="3" fontId="5" fillId="2" borderId="35" xfId="0" applyNumberFormat="1" applyFont="1" applyFill="1" applyBorder="1"/>
    <xf numFmtId="0" fontId="6" fillId="2" borderId="36" xfId="0" applyFont="1" applyFill="1" applyBorder="1"/>
    <xf numFmtId="3" fontId="4" fillId="2" borderId="37" xfId="0" applyNumberFormat="1" applyFont="1" applyFill="1" applyBorder="1"/>
    <xf numFmtId="3" fontId="5" fillId="4" borderId="13" xfId="0" applyNumberFormat="1" applyFont="1" applyFill="1" applyBorder="1"/>
    <xf numFmtId="0" fontId="14" fillId="0" borderId="14" xfId="0" applyFont="1" applyBorder="1"/>
    <xf numFmtId="3" fontId="5" fillId="4" borderId="15" xfId="0" applyNumberFormat="1" applyFont="1" applyFill="1" applyBorder="1"/>
    <xf numFmtId="3" fontId="5" fillId="4" borderId="26" xfId="0" applyNumberFormat="1" applyFont="1" applyFill="1" applyBorder="1"/>
    <xf numFmtId="0" fontId="14" fillId="0" borderId="27" xfId="0" applyFont="1" applyBorder="1"/>
    <xf numFmtId="3" fontId="5" fillId="4" borderId="28" xfId="0" applyNumberFormat="1" applyFont="1" applyFill="1" applyBorder="1"/>
    <xf numFmtId="3" fontId="4" fillId="2" borderId="26" xfId="0" applyNumberFormat="1" applyFont="1" applyFill="1" applyBorder="1"/>
    <xf numFmtId="0" fontId="7" fillId="2" borderId="27" xfId="0" applyFont="1" applyFill="1" applyBorder="1"/>
    <xf numFmtId="3" fontId="4" fillId="2" borderId="28" xfId="0" applyNumberFormat="1" applyFont="1" applyFill="1" applyBorder="1"/>
    <xf numFmtId="0" fontId="13" fillId="0" borderId="27" xfId="0" applyFont="1" applyBorder="1"/>
    <xf numFmtId="3" fontId="0" fillId="4" borderId="28" xfId="0" applyNumberFormat="1" applyFill="1" applyBorder="1"/>
    <xf numFmtId="0" fontId="23" fillId="0" borderId="21" xfId="0" applyFont="1" applyBorder="1" applyAlignment="1">
      <alignment horizontal="center"/>
    </xf>
    <xf numFmtId="0" fontId="24" fillId="0" borderId="39" xfId="0" applyFont="1" applyBorder="1"/>
    <xf numFmtId="0" fontId="9" fillId="4" borderId="25" xfId="0" applyFont="1" applyFill="1" applyBorder="1"/>
    <xf numFmtId="3" fontId="8" fillId="0" borderId="9" xfId="0" applyNumberFormat="1" applyFont="1" applyBorder="1"/>
    <xf numFmtId="3" fontId="8" fillId="0" borderId="26" xfId="0" applyNumberFormat="1" applyFont="1" applyBorder="1"/>
    <xf numFmtId="3" fontId="24" fillId="0" borderId="39" xfId="0" applyNumberFormat="1" applyFont="1" applyBorder="1"/>
    <xf numFmtId="0" fontId="9" fillId="4" borderId="29" xfId="0" applyFont="1" applyFill="1" applyBorder="1"/>
    <xf numFmtId="3" fontId="8" fillId="0" borderId="40" xfId="0" applyNumberFormat="1" applyFont="1" applyBorder="1"/>
    <xf numFmtId="0" fontId="9" fillId="2" borderId="41" xfId="0" applyFont="1" applyFill="1" applyBorder="1"/>
    <xf numFmtId="3" fontId="9" fillId="2" borderId="42" xfId="0" applyNumberFormat="1" applyFont="1" applyFill="1" applyBorder="1"/>
    <xf numFmtId="3" fontId="9" fillId="2" borderId="43" xfId="0" applyNumberFormat="1" applyFont="1" applyFill="1" applyBorder="1"/>
    <xf numFmtId="3" fontId="24" fillId="2" borderId="44" xfId="0" applyNumberFormat="1" applyFont="1" applyFill="1" applyBorder="1"/>
    <xf numFmtId="0" fontId="9" fillId="4" borderId="21" xfId="0" applyFont="1" applyFill="1" applyBorder="1"/>
    <xf numFmtId="3" fontId="8" fillId="0" borderId="38" xfId="0" applyNumberFormat="1" applyFont="1" applyBorder="1"/>
    <xf numFmtId="0" fontId="9" fillId="4" borderId="34" xfId="0" applyFont="1" applyFill="1" applyBorder="1"/>
    <xf numFmtId="3" fontId="8" fillId="0" borderId="45" xfId="0" applyNumberFormat="1" applyFont="1" applyBorder="1"/>
    <xf numFmtId="3" fontId="8" fillId="0" borderId="35" xfId="0" applyNumberFormat="1" applyFont="1" applyBorder="1"/>
    <xf numFmtId="3" fontId="24" fillId="2" borderId="46" xfId="0" applyNumberFormat="1" applyFont="1" applyFill="1" applyBorder="1"/>
    <xf numFmtId="0" fontId="13" fillId="6" borderId="47" xfId="0" applyFont="1" applyFill="1" applyBorder="1"/>
    <xf numFmtId="3" fontId="13" fillId="6" borderId="48" xfId="0" applyNumberFormat="1" applyFont="1" applyFill="1" applyBorder="1"/>
    <xf numFmtId="3" fontId="13" fillId="6" borderId="49" xfId="0" applyNumberFormat="1" applyFont="1" applyFill="1" applyBorder="1"/>
    <xf numFmtId="3" fontId="11" fillId="6" borderId="50" xfId="0" applyNumberFormat="1" applyFont="1" applyFill="1" applyBorder="1"/>
    <xf numFmtId="0" fontId="9" fillId="0" borderId="3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64" fontId="6" fillId="0" borderId="8" xfId="2" applyNumberFormat="1" applyFont="1" applyBorder="1" applyAlignment="1">
      <alignment horizontal="center" vertical="center" wrapText="1"/>
    </xf>
    <xf numFmtId="164" fontId="6" fillId="0" borderId="5" xfId="2" applyNumberFormat="1" applyFont="1" applyBorder="1" applyAlignment="1">
      <alignment horizontal="centerContinuous" vertical="center"/>
    </xf>
    <xf numFmtId="164" fontId="6" fillId="0" borderId="4" xfId="2" applyNumberFormat="1" applyFont="1" applyBorder="1" applyAlignment="1">
      <alignment horizontal="centerContinuous" vertical="center"/>
    </xf>
    <xf numFmtId="0" fontId="5" fillId="0" borderId="45" xfId="2" applyFont="1" applyBorder="1" applyAlignment="1">
      <alignment horizontal="center" vertical="center" wrapText="1"/>
    </xf>
    <xf numFmtId="0" fontId="3" fillId="0" borderId="55" xfId="2" applyFont="1" applyBorder="1" applyAlignment="1">
      <alignment horizontal="center" vertical="center"/>
    </xf>
    <xf numFmtId="0" fontId="3" fillId="0" borderId="56" xfId="2" applyFont="1" applyBorder="1" applyAlignment="1">
      <alignment horizontal="center" vertical="center"/>
    </xf>
    <xf numFmtId="0" fontId="3" fillId="0" borderId="57" xfId="2" applyFont="1" applyBorder="1" applyAlignment="1">
      <alignment horizontal="center" vertical="center"/>
    </xf>
    <xf numFmtId="0" fontId="3" fillId="0" borderId="51" xfId="2" applyFont="1" applyBorder="1" applyAlignment="1">
      <alignment horizontal="center" vertical="center"/>
    </xf>
    <xf numFmtId="0" fontId="3" fillId="0" borderId="38" xfId="2" applyFont="1" applyBorder="1" applyProtection="1">
      <protection locked="0"/>
    </xf>
    <xf numFmtId="3" fontId="3" fillId="0" borderId="38" xfId="1" applyNumberFormat="1" applyFont="1" applyFill="1" applyBorder="1" applyProtection="1">
      <protection locked="0"/>
    </xf>
    <xf numFmtId="3" fontId="3" fillId="0" borderId="52" xfId="1" applyNumberFormat="1" applyFont="1" applyFill="1" applyBorder="1"/>
    <xf numFmtId="0" fontId="3" fillId="0" borderId="58" xfId="2" applyFont="1" applyBorder="1" applyAlignment="1">
      <alignment horizontal="center" vertical="center"/>
    </xf>
    <xf numFmtId="0" fontId="3" fillId="0" borderId="9" xfId="2" applyFont="1" applyBorder="1" applyProtection="1">
      <protection locked="0"/>
    </xf>
    <xf numFmtId="3" fontId="3" fillId="0" borderId="9" xfId="1" applyNumberFormat="1" applyFont="1" applyFill="1" applyBorder="1" applyProtection="1">
      <protection locked="0"/>
    </xf>
    <xf numFmtId="3" fontId="3" fillId="0" borderId="59" xfId="1" applyNumberFormat="1" applyFont="1" applyFill="1" applyBorder="1"/>
    <xf numFmtId="0" fontId="3" fillId="0" borderId="53" xfId="2" applyFont="1" applyBorder="1" applyAlignment="1">
      <alignment horizontal="center" vertical="center"/>
    </xf>
    <xf numFmtId="0" fontId="3" fillId="0" borderId="45" xfId="2" applyFont="1" applyBorder="1" applyProtection="1">
      <protection locked="0"/>
    </xf>
    <xf numFmtId="3" fontId="3" fillId="0" borderId="45" xfId="1" applyNumberFormat="1" applyFont="1" applyFill="1" applyBorder="1" applyProtection="1">
      <protection locked="0"/>
    </xf>
    <xf numFmtId="0" fontId="4" fillId="3" borderId="55" xfId="2" applyFont="1" applyFill="1" applyBorder="1" applyAlignment="1">
      <alignment horizontal="center" vertical="center"/>
    </xf>
    <xf numFmtId="0" fontId="4" fillId="3" borderId="56" xfId="2" applyFont="1" applyFill="1" applyBorder="1"/>
    <xf numFmtId="3" fontId="4" fillId="3" borderId="56" xfId="2" applyNumberFormat="1" applyFont="1" applyFill="1" applyBorder="1"/>
    <xf numFmtId="3" fontId="4" fillId="3" borderId="57" xfId="2" applyNumberFormat="1" applyFont="1" applyFill="1" applyBorder="1"/>
    <xf numFmtId="0" fontId="36" fillId="0" borderId="60" xfId="3" applyFont="1" applyBorder="1" applyAlignment="1">
      <alignment horizontal="center"/>
    </xf>
    <xf numFmtId="0" fontId="36" fillId="0" borderId="62" xfId="3" applyFont="1" applyBorder="1" applyAlignment="1">
      <alignment horizontal="center"/>
    </xf>
    <xf numFmtId="0" fontId="36" fillId="0" borderId="63" xfId="3" applyFont="1" applyBorder="1" applyAlignment="1">
      <alignment horizontal="center"/>
    </xf>
    <xf numFmtId="165" fontId="29" fillId="0" borderId="2" xfId="3" applyNumberFormat="1" applyFont="1" applyBorder="1" applyAlignment="1">
      <alignment horizontal="center" vertical="center"/>
    </xf>
    <xf numFmtId="0" fontId="30" fillId="0" borderId="8" xfId="3" applyFont="1" applyBorder="1"/>
    <xf numFmtId="3" fontId="5" fillId="0" borderId="43" xfId="0" applyNumberFormat="1" applyFont="1" applyBorder="1"/>
    <xf numFmtId="3" fontId="4" fillId="0" borderId="44" xfId="0" applyNumberFormat="1" applyFont="1" applyBorder="1"/>
    <xf numFmtId="0" fontId="39" fillId="0" borderId="33" xfId="0" applyFont="1" applyBorder="1" applyAlignment="1">
      <alignment horizontal="right"/>
    </xf>
    <xf numFmtId="0" fontId="4" fillId="0" borderId="64" xfId="0" applyFont="1" applyBorder="1" applyAlignment="1">
      <alignment horizontal="right"/>
    </xf>
    <xf numFmtId="3" fontId="39" fillId="0" borderId="12" xfId="0" applyNumberFormat="1" applyFont="1" applyBorder="1"/>
    <xf numFmtId="165" fontId="29" fillId="0" borderId="25" xfId="3" applyNumberFormat="1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40" fillId="0" borderId="0" xfId="0" applyFont="1"/>
    <xf numFmtId="14" fontId="4" fillId="5" borderId="0" xfId="0" applyNumberFormat="1" applyFont="1" applyFill="1" applyAlignment="1">
      <alignment horizontal="center" vertical="top" wrapText="1"/>
    </xf>
    <xf numFmtId="165" fontId="29" fillId="0" borderId="8" xfId="3" applyNumberFormat="1" applyFont="1" applyBorder="1" applyAlignment="1">
      <alignment horizontal="center" vertical="center"/>
    </xf>
    <xf numFmtId="3" fontId="31" fillId="0" borderId="9" xfId="3" applyNumberFormat="1" applyFont="1" applyBorder="1" applyAlignment="1">
      <alignment horizontal="right" vertical="center"/>
    </xf>
    <xf numFmtId="0" fontId="43" fillId="7" borderId="40" xfId="3" applyFont="1" applyFill="1" applyBorder="1" applyAlignment="1">
      <alignment horizontal="center" vertical="center" wrapText="1"/>
    </xf>
    <xf numFmtId="0" fontId="34" fillId="3" borderId="9" xfId="3" applyFont="1" applyFill="1" applyBorder="1" applyAlignment="1">
      <alignment horizontal="center" vertical="center" wrapText="1"/>
    </xf>
    <xf numFmtId="0" fontId="34" fillId="2" borderId="9" xfId="3" applyFont="1" applyFill="1" applyBorder="1" applyAlignment="1">
      <alignment horizontal="center" vertical="center" wrapText="1"/>
    </xf>
    <xf numFmtId="0" fontId="34" fillId="4" borderId="9" xfId="3" applyFont="1" applyFill="1" applyBorder="1" applyAlignment="1">
      <alignment horizontal="center" vertical="center" wrapText="1"/>
    </xf>
    <xf numFmtId="3" fontId="3" fillId="0" borderId="9" xfId="3" applyNumberFormat="1" applyFont="1" applyBorder="1" applyAlignment="1">
      <alignment horizontal="right" vertical="center"/>
    </xf>
    <xf numFmtId="3" fontId="41" fillId="0" borderId="9" xfId="3" applyNumberFormat="1" applyFont="1" applyBorder="1" applyAlignment="1">
      <alignment horizontal="right" vertical="center"/>
    </xf>
    <xf numFmtId="3" fontId="29" fillId="3" borderId="16" xfId="3" applyNumberFormat="1" applyFont="1" applyFill="1" applyBorder="1" applyAlignment="1">
      <alignment horizontal="center" vertical="center"/>
    </xf>
    <xf numFmtId="0" fontId="35" fillId="3" borderId="9" xfId="3" applyFont="1" applyFill="1" applyBorder="1" applyAlignment="1">
      <alignment horizontal="center" vertical="center" wrapText="1"/>
    </xf>
    <xf numFmtId="0" fontId="3" fillId="0" borderId="67" xfId="3" applyFont="1" applyBorder="1" applyAlignment="1">
      <alignment horizontal="center" vertical="center"/>
    </xf>
    <xf numFmtId="0" fontId="5" fillId="0" borderId="71" xfId="3" applyFont="1" applyBorder="1" applyAlignment="1">
      <alignment horizontal="center" vertical="center" wrapText="1"/>
    </xf>
    <xf numFmtId="0" fontId="3" fillId="0" borderId="68" xfId="3" applyFont="1" applyBorder="1" applyAlignment="1">
      <alignment horizontal="center" vertical="center"/>
    </xf>
    <xf numFmtId="0" fontId="10" fillId="0" borderId="0" xfId="0" applyFont="1"/>
    <xf numFmtId="0" fontId="5" fillId="2" borderId="75" xfId="0" applyFont="1" applyFill="1" applyBorder="1"/>
    <xf numFmtId="0" fontId="5" fillId="0" borderId="76" xfId="0" applyFont="1" applyBorder="1" applyAlignment="1">
      <alignment horizontal="center" wrapText="1"/>
    </xf>
    <xf numFmtId="3" fontId="5" fillId="0" borderId="60" xfId="0" applyNumberFormat="1" applyFont="1" applyBorder="1"/>
    <xf numFmtId="3" fontId="5" fillId="0" borderId="16" xfId="0" applyNumberFormat="1" applyFont="1" applyBorder="1"/>
    <xf numFmtId="3" fontId="21" fillId="0" borderId="16" xfId="0" applyNumberFormat="1" applyFont="1" applyBorder="1"/>
    <xf numFmtId="3" fontId="4" fillId="2" borderId="77" xfId="0" applyNumberFormat="1" applyFont="1" applyFill="1" applyBorder="1"/>
    <xf numFmtId="3" fontId="21" fillId="0" borderId="60" xfId="0" applyNumberFormat="1" applyFont="1" applyBorder="1"/>
    <xf numFmtId="3" fontId="5" fillId="2" borderId="65" xfId="0" applyNumberFormat="1" applyFont="1" applyFill="1" applyBorder="1"/>
    <xf numFmtId="3" fontId="5" fillId="0" borderId="11" xfId="0" applyNumberFormat="1" applyFont="1" applyBorder="1"/>
    <xf numFmtId="0" fontId="5" fillId="0" borderId="16" xfId="0" applyFont="1" applyBorder="1" applyAlignment="1"/>
    <xf numFmtId="0" fontId="5" fillId="0" borderId="76" xfId="0" applyFont="1" applyBorder="1"/>
    <xf numFmtId="0" fontId="19" fillId="0" borderId="60" xfId="0" applyFont="1" applyBorder="1"/>
    <xf numFmtId="0" fontId="19" fillId="0" borderId="16" xfId="0" applyFont="1" applyBorder="1"/>
    <xf numFmtId="0" fontId="5" fillId="0" borderId="16" xfId="0" applyFont="1" applyBorder="1"/>
    <xf numFmtId="0" fontId="21" fillId="0" borderId="16" xfId="0" applyFont="1" applyBorder="1"/>
    <xf numFmtId="0" fontId="4" fillId="2" borderId="77" xfId="0" applyFont="1" applyFill="1" applyBorder="1"/>
    <xf numFmtId="0" fontId="21" fillId="0" borderId="11" xfId="0" applyFont="1" applyBorder="1"/>
    <xf numFmtId="0" fontId="6" fillId="2" borderId="65" xfId="0" applyFont="1" applyFill="1" applyBorder="1"/>
    <xf numFmtId="0" fontId="6" fillId="0" borderId="11" xfId="0" applyFont="1" applyBorder="1"/>
    <xf numFmtId="3" fontId="19" fillId="0" borderId="60" xfId="0" applyNumberFormat="1" applyFont="1" applyBorder="1"/>
    <xf numFmtId="3" fontId="19" fillId="0" borderId="16" xfId="0" applyNumberFormat="1" applyFont="1" applyBorder="1" applyAlignment="1">
      <alignment wrapText="1"/>
    </xf>
    <xf numFmtId="3" fontId="19" fillId="0" borderId="16" xfId="0" applyNumberFormat="1" applyFont="1" applyBorder="1"/>
    <xf numFmtId="3" fontId="39" fillId="0" borderId="11" xfId="0" applyNumberFormat="1" applyFont="1" applyBorder="1" applyAlignment="1">
      <alignment horizontal="right"/>
    </xf>
    <xf numFmtId="3" fontId="5" fillId="0" borderId="76" xfId="0" applyNumberFormat="1" applyFont="1" applyBorder="1"/>
    <xf numFmtId="3" fontId="5" fillId="0" borderId="20" xfId="0" applyNumberFormat="1" applyFont="1" applyBorder="1" applyAlignment="1">
      <alignment horizontal="center" wrapText="1"/>
    </xf>
    <xf numFmtId="3" fontId="6" fillId="2" borderId="65" xfId="0" applyNumberFormat="1" applyFont="1" applyFill="1" applyBorder="1"/>
    <xf numFmtId="3" fontId="4" fillId="0" borderId="11" xfId="0" applyNumberFormat="1" applyFont="1" applyBorder="1" applyAlignment="1">
      <alignment horizontal="right"/>
    </xf>
    <xf numFmtId="3" fontId="13" fillId="0" borderId="16" xfId="0" applyNumberFormat="1" applyFont="1" applyBorder="1"/>
    <xf numFmtId="0" fontId="5" fillId="0" borderId="9" xfId="0" applyFont="1" applyBorder="1" applyAlignment="1"/>
    <xf numFmtId="0" fontId="5" fillId="2" borderId="79" xfId="0" applyFont="1" applyFill="1" applyBorder="1"/>
    <xf numFmtId="0" fontId="5" fillId="2" borderId="81" xfId="0" applyFont="1" applyFill="1" applyBorder="1"/>
    <xf numFmtId="0" fontId="0" fillId="2" borderId="82" xfId="0" applyFill="1" applyBorder="1"/>
    <xf numFmtId="0" fontId="0" fillId="2" borderId="83" xfId="0" applyFill="1" applyBorder="1"/>
    <xf numFmtId="0" fontId="5" fillId="0" borderId="84" xfId="0" applyFont="1" applyBorder="1" applyAlignment="1"/>
    <xf numFmtId="0" fontId="5" fillId="0" borderId="85" xfId="0" applyFont="1" applyBorder="1" applyAlignment="1"/>
    <xf numFmtId="0" fontId="5" fillId="0" borderId="86" xfId="0" applyFont="1" applyBorder="1"/>
    <xf numFmtId="0" fontId="5" fillId="0" borderId="87" xfId="0" applyFont="1" applyBorder="1" applyAlignment="1">
      <alignment horizontal="center" wrapText="1"/>
    </xf>
    <xf numFmtId="0" fontId="19" fillId="0" borderId="51" xfId="0" applyFont="1" applyBorder="1"/>
    <xf numFmtId="3" fontId="5" fillId="0" borderId="87" xfId="0" applyNumberFormat="1" applyFont="1" applyBorder="1"/>
    <xf numFmtId="0" fontId="19" fillId="0" borderId="58" xfId="0" applyFont="1" applyBorder="1"/>
    <xf numFmtId="0" fontId="5" fillId="0" borderId="58" xfId="0" applyFont="1" applyBorder="1"/>
    <xf numFmtId="3" fontId="21" fillId="0" borderId="87" xfId="0" applyNumberFormat="1" applyFont="1" applyBorder="1"/>
    <xf numFmtId="0" fontId="21" fillId="0" borderId="58" xfId="0" applyFont="1" applyBorder="1"/>
    <xf numFmtId="0" fontId="4" fillId="2" borderId="88" xfId="0" applyFont="1" applyFill="1" applyBorder="1"/>
    <xf numFmtId="3" fontId="4" fillId="2" borderId="89" xfId="0" applyNumberFormat="1" applyFont="1" applyFill="1" applyBorder="1"/>
    <xf numFmtId="0" fontId="21" fillId="0" borderId="90" xfId="0" applyFont="1" applyBorder="1"/>
    <xf numFmtId="3" fontId="39" fillId="0" borderId="91" xfId="0" applyNumberFormat="1" applyFont="1" applyBorder="1"/>
    <xf numFmtId="0" fontId="21" fillId="2" borderId="87" xfId="0" applyFont="1" applyFill="1" applyBorder="1"/>
    <xf numFmtId="3" fontId="5" fillId="0" borderId="87" xfId="0" applyNumberFormat="1" applyFont="1" applyBorder="1" applyAlignment="1">
      <alignment horizontal="center" wrapText="1"/>
    </xf>
    <xf numFmtId="3" fontId="17" fillId="0" borderId="87" xfId="0" applyNumberFormat="1" applyFont="1" applyBorder="1"/>
    <xf numFmtId="0" fontId="6" fillId="2" borderId="53" xfId="0" applyFont="1" applyFill="1" applyBorder="1"/>
    <xf numFmtId="3" fontId="4" fillId="2" borderId="54" xfId="0" applyNumberFormat="1" applyFont="1" applyFill="1" applyBorder="1"/>
    <xf numFmtId="0" fontId="6" fillId="0" borderId="93" xfId="0" applyFont="1" applyBorder="1"/>
    <xf numFmtId="3" fontId="4" fillId="0" borderId="94" xfId="0" applyNumberFormat="1" applyFont="1" applyBorder="1"/>
    <xf numFmtId="0" fontId="14" fillId="0" borderId="92" xfId="0" applyFont="1" applyBorder="1"/>
    <xf numFmtId="3" fontId="5" fillId="4" borderId="95" xfId="0" applyNumberFormat="1" applyFont="1" applyFill="1" applyBorder="1"/>
    <xf numFmtId="0" fontId="14" fillId="0" borderId="58" xfId="0" applyFont="1" applyBorder="1"/>
    <xf numFmtId="3" fontId="5" fillId="4" borderId="59" xfId="0" applyNumberFormat="1" applyFont="1" applyFill="1" applyBorder="1"/>
    <xf numFmtId="0" fontId="7" fillId="2" borderId="58" xfId="0" applyFont="1" applyFill="1" applyBorder="1"/>
    <xf numFmtId="3" fontId="4" fillId="2" borderId="59" xfId="0" applyNumberFormat="1" applyFont="1" applyFill="1" applyBorder="1"/>
    <xf numFmtId="0" fontId="13" fillId="0" borderId="58" xfId="0" applyFont="1" applyBorder="1"/>
    <xf numFmtId="3" fontId="0" fillId="4" borderId="87" xfId="0" applyNumberFormat="1" applyFill="1" applyBorder="1"/>
    <xf numFmtId="3" fontId="5" fillId="4" borderId="18" xfId="0" applyNumberFormat="1" applyFont="1" applyFill="1" applyBorder="1"/>
    <xf numFmtId="3" fontId="5" fillId="4" borderId="76" xfId="0" applyNumberFormat="1" applyFont="1" applyFill="1" applyBorder="1"/>
    <xf numFmtId="3" fontId="0" fillId="4" borderId="20" xfId="0" applyNumberFormat="1" applyFill="1" applyBorder="1"/>
    <xf numFmtId="3" fontId="0" fillId="4" borderId="96" xfId="0" applyNumberFormat="1" applyFill="1" applyBorder="1"/>
    <xf numFmtId="3" fontId="8" fillId="0" borderId="97" xfId="0" applyNumberFormat="1" applyFont="1" applyFill="1" applyBorder="1"/>
    <xf numFmtId="0" fontId="1" fillId="0" borderId="0" xfId="0" applyFont="1"/>
    <xf numFmtId="3" fontId="14" fillId="0" borderId="9" xfId="0" applyNumberFormat="1" applyFont="1" applyBorder="1"/>
    <xf numFmtId="0" fontId="7" fillId="5" borderId="0" xfId="0" applyFont="1" applyFill="1" applyAlignment="1">
      <alignment horizontal="center" vertical="top" wrapText="1"/>
    </xf>
    <xf numFmtId="0" fontId="12" fillId="5" borderId="0" xfId="0" applyFont="1" applyFill="1"/>
    <xf numFmtId="165" fontId="3" fillId="0" borderId="25" xfId="3" quotePrefix="1" applyNumberFormat="1" applyFont="1" applyBorder="1" applyAlignment="1">
      <alignment horizontal="center" vertical="center"/>
    </xf>
    <xf numFmtId="165" fontId="3" fillId="0" borderId="9" xfId="3" quotePrefix="1" applyNumberFormat="1" applyFont="1" applyBorder="1" applyAlignment="1">
      <alignment horizontal="center" vertical="center"/>
    </xf>
    <xf numFmtId="0" fontId="3" fillId="0" borderId="9" xfId="3" applyFont="1" applyBorder="1" applyAlignment="1">
      <alignment horizontal="left" vertical="center" wrapText="1"/>
    </xf>
    <xf numFmtId="166" fontId="31" fillId="0" borderId="9" xfId="3" applyNumberFormat="1" applyFont="1" applyBorder="1" applyAlignment="1">
      <alignment vertical="center"/>
    </xf>
    <xf numFmtId="3" fontId="31" fillId="0" borderId="9" xfId="3" applyNumberFormat="1" applyFont="1" applyBorder="1" applyAlignment="1">
      <alignment horizontal="right" vertical="center"/>
    </xf>
    <xf numFmtId="3" fontId="31" fillId="0" borderId="28" xfId="3" applyNumberFormat="1" applyFont="1" applyBorder="1" applyAlignment="1">
      <alignment horizontal="right" vertical="center"/>
    </xf>
    <xf numFmtId="165" fontId="5" fillId="0" borderId="29" xfId="3" quotePrefix="1" applyNumberFormat="1" applyFont="1" applyBorder="1" applyAlignment="1">
      <alignment horizontal="center" vertical="center"/>
    </xf>
    <xf numFmtId="165" fontId="5" fillId="0" borderId="40" xfId="3" quotePrefix="1" applyNumberFormat="1" applyFont="1" applyBorder="1" applyAlignment="1">
      <alignment horizontal="center" vertical="center"/>
    </xf>
    <xf numFmtId="0" fontId="5" fillId="0" borderId="40" xfId="3" applyFont="1" applyBorder="1" applyAlignment="1">
      <alignment horizontal="left" vertical="center"/>
    </xf>
    <xf numFmtId="166" fontId="29" fillId="0" borderId="40" xfId="3" applyNumberFormat="1" applyFont="1" applyBorder="1" applyAlignment="1">
      <alignment vertical="center"/>
    </xf>
    <xf numFmtId="3" fontId="42" fillId="7" borderId="40" xfId="4" applyNumberFormat="1" applyFont="1" applyFill="1" applyBorder="1" applyAlignment="1">
      <alignment horizontal="center" vertical="center" wrapText="1"/>
    </xf>
    <xf numFmtId="0" fontId="43" fillId="7" borderId="40" xfId="3" applyFont="1" applyFill="1" applyBorder="1" applyAlignment="1">
      <alignment horizontal="center" vertical="center" wrapText="1"/>
    </xf>
    <xf numFmtId="0" fontId="43" fillId="7" borderId="32" xfId="3" applyFont="1" applyFill="1" applyBorder="1" applyAlignment="1">
      <alignment horizontal="center" vertical="center" wrapText="1"/>
    </xf>
    <xf numFmtId="165" fontId="5" fillId="0" borderId="25" xfId="3" quotePrefix="1" applyNumberFormat="1" applyFont="1" applyBorder="1" applyAlignment="1">
      <alignment horizontal="center" vertical="center"/>
    </xf>
    <xf numFmtId="165" fontId="5" fillId="0" borderId="9" xfId="3" quotePrefix="1" applyNumberFormat="1" applyFont="1" applyBorder="1" applyAlignment="1">
      <alignment horizontal="center" vertical="center"/>
    </xf>
    <xf numFmtId="0" fontId="5" fillId="0" borderId="9" xfId="3" applyFont="1" applyBorder="1" applyAlignment="1">
      <alignment horizontal="left" vertical="center" wrapText="1"/>
    </xf>
    <xf numFmtId="166" fontId="29" fillId="0" borderId="9" xfId="3" applyNumberFormat="1" applyFont="1" applyBorder="1" applyAlignment="1">
      <alignment vertical="center"/>
    </xf>
    <xf numFmtId="3" fontId="3" fillId="3" borderId="9" xfId="4" applyNumberFormat="1" applyFill="1" applyBorder="1" applyAlignment="1">
      <alignment horizontal="center" vertical="center" wrapText="1"/>
    </xf>
    <xf numFmtId="0" fontId="34" fillId="3" borderId="9" xfId="3" applyFont="1" applyFill="1" applyBorder="1" applyAlignment="1">
      <alignment horizontal="center" vertical="center" wrapText="1"/>
    </xf>
    <xf numFmtId="0" fontId="34" fillId="3" borderId="28" xfId="3" applyFont="1" applyFill="1" applyBorder="1" applyAlignment="1">
      <alignment horizontal="center" vertical="center" wrapText="1"/>
    </xf>
    <xf numFmtId="0" fontId="5" fillId="0" borderId="9" xfId="3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167" fontId="3" fillId="0" borderId="9" xfId="3" applyNumberFormat="1" applyFont="1" applyBorder="1" applyAlignment="1">
      <alignment horizontal="left" vertical="center"/>
    </xf>
    <xf numFmtId="0" fontId="3" fillId="0" borderId="9" xfId="3" applyFont="1" applyBorder="1" applyAlignment="1">
      <alignment vertical="center"/>
    </xf>
    <xf numFmtId="0" fontId="3" fillId="0" borderId="9" xfId="3" applyFont="1" applyBorder="1" applyAlignment="1">
      <alignment vertical="center" wrapText="1"/>
    </xf>
    <xf numFmtId="3" fontId="3" fillId="2" borderId="9" xfId="4" applyNumberFormat="1" applyFill="1" applyBorder="1" applyAlignment="1">
      <alignment horizontal="center" vertical="center" wrapText="1"/>
    </xf>
    <xf numFmtId="0" fontId="34" fillId="2" borderId="9" xfId="3" applyFont="1" applyFill="1" applyBorder="1" applyAlignment="1">
      <alignment horizontal="center" vertical="center" wrapText="1"/>
    </xf>
    <xf numFmtId="0" fontId="34" fillId="2" borderId="28" xfId="3" applyFont="1" applyFill="1" applyBorder="1" applyAlignment="1">
      <alignment horizontal="center" vertical="center" wrapText="1"/>
    </xf>
    <xf numFmtId="3" fontId="3" fillId="4" borderId="9" xfId="4" applyNumberFormat="1" applyFill="1" applyBorder="1" applyAlignment="1">
      <alignment horizontal="center" vertical="center" wrapText="1"/>
    </xf>
    <xf numFmtId="0" fontId="34" fillId="4" borderId="9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166" fontId="3" fillId="0" borderId="9" xfId="3" applyNumberFormat="1" applyFont="1" applyBorder="1" applyAlignment="1">
      <alignment vertical="center"/>
    </xf>
    <xf numFmtId="3" fontId="3" fillId="0" borderId="9" xfId="3" applyNumberFormat="1" applyFont="1" applyBorder="1" applyAlignment="1">
      <alignment horizontal="right" vertical="center"/>
    </xf>
    <xf numFmtId="3" fontId="3" fillId="0" borderId="28" xfId="3" applyNumberFormat="1" applyFont="1" applyBorder="1" applyAlignment="1">
      <alignment horizontal="right" vertical="center"/>
    </xf>
    <xf numFmtId="3" fontId="41" fillId="0" borderId="9" xfId="3" applyNumberFormat="1" applyFont="1" applyBorder="1" applyAlignment="1">
      <alignment horizontal="right" vertical="center"/>
    </xf>
    <xf numFmtId="3" fontId="41" fillId="0" borderId="28" xfId="3" applyNumberFormat="1" applyFont="1" applyBorder="1" applyAlignment="1">
      <alignment horizontal="right" vertical="center"/>
    </xf>
    <xf numFmtId="3" fontId="29" fillId="3" borderId="26" xfId="3" applyNumberFormat="1" applyFont="1" applyFill="1" applyBorder="1" applyAlignment="1">
      <alignment horizontal="center" vertical="center"/>
    </xf>
    <xf numFmtId="3" fontId="29" fillId="3" borderId="16" xfId="3" applyNumberFormat="1" applyFont="1" applyFill="1" applyBorder="1" applyAlignment="1">
      <alignment horizontal="center" vertical="center"/>
    </xf>
    <xf numFmtId="3" fontId="29" fillId="3" borderId="61" xfId="3" applyNumberFormat="1" applyFont="1" applyFill="1" applyBorder="1" applyAlignment="1">
      <alignment horizontal="center" vertical="center"/>
    </xf>
    <xf numFmtId="3" fontId="29" fillId="3" borderId="17" xfId="3" applyNumberFormat="1" applyFont="1" applyFill="1" applyBorder="1" applyAlignment="1">
      <alignment horizontal="center" vertical="center"/>
    </xf>
    <xf numFmtId="0" fontId="5" fillId="0" borderId="9" xfId="3" applyFont="1" applyBorder="1" applyAlignment="1">
      <alignment vertical="center" wrapText="1"/>
    </xf>
    <xf numFmtId="3" fontId="5" fillId="3" borderId="9" xfId="4" applyNumberFormat="1" applyFont="1" applyFill="1" applyBorder="1" applyAlignment="1">
      <alignment horizontal="center" vertical="center" wrapText="1"/>
    </xf>
    <xf numFmtId="0" fontId="35" fillId="3" borderId="9" xfId="3" applyFont="1" applyFill="1" applyBorder="1" applyAlignment="1">
      <alignment horizontal="center" vertical="center" wrapText="1"/>
    </xf>
    <xf numFmtId="165" fontId="31" fillId="0" borderId="25" xfId="3" quotePrefix="1" applyNumberFormat="1" applyFont="1" applyBorder="1" applyAlignment="1">
      <alignment horizontal="center" vertical="center"/>
    </xf>
    <xf numFmtId="165" fontId="31" fillId="0" borderId="9" xfId="3" quotePrefix="1" applyNumberFormat="1" applyFont="1" applyBorder="1" applyAlignment="1">
      <alignment horizontal="center" vertical="center"/>
    </xf>
    <xf numFmtId="0" fontId="31" fillId="0" borderId="9" xfId="3" applyFont="1" applyBorder="1" applyAlignment="1">
      <alignment horizontal="left" vertical="center" wrapText="1"/>
    </xf>
    <xf numFmtId="0" fontId="31" fillId="0" borderId="9" xfId="3" applyFont="1" applyBorder="1" applyAlignment="1">
      <alignment horizontal="left" vertical="center"/>
    </xf>
    <xf numFmtId="0" fontId="31" fillId="0" borderId="9" xfId="3" applyFont="1" applyBorder="1" applyAlignment="1">
      <alignment vertical="center" wrapText="1"/>
    </xf>
    <xf numFmtId="0" fontId="31" fillId="0" borderId="9" xfId="3" applyFont="1" applyBorder="1" applyAlignment="1">
      <alignment vertical="center"/>
    </xf>
    <xf numFmtId="1" fontId="3" fillId="0" borderId="21" xfId="3" applyNumberFormat="1" applyFont="1" applyBorder="1" applyAlignment="1">
      <alignment horizontal="center" vertical="center"/>
    </xf>
    <xf numFmtId="1" fontId="3" fillId="0" borderId="38" xfId="3" applyNumberFormat="1" applyFont="1" applyBorder="1" applyAlignment="1">
      <alignment horizontal="center" vertical="center"/>
    </xf>
    <xf numFmtId="0" fontId="3" fillId="0" borderId="38" xfId="3" applyFont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60" xfId="3" applyFont="1" applyBorder="1" applyAlignment="1">
      <alignment horizontal="center" vertical="center"/>
    </xf>
    <xf numFmtId="0" fontId="3" fillId="0" borderId="67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165" fontId="29" fillId="0" borderId="1" xfId="3" applyNumberFormat="1" applyFont="1" applyBorder="1" applyAlignment="1">
      <alignment horizontal="center" vertical="center"/>
    </xf>
    <xf numFmtId="165" fontId="29" fillId="0" borderId="3" xfId="3" applyNumberFormat="1" applyFont="1" applyBorder="1" applyAlignment="1">
      <alignment horizontal="center" vertical="center"/>
    </xf>
    <xf numFmtId="165" fontId="29" fillId="0" borderId="7" xfId="3" applyNumberFormat="1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/>
    <xf numFmtId="0" fontId="37" fillId="0" borderId="62" xfId="3" applyFont="1" applyBorder="1" applyAlignment="1">
      <alignment horizontal="center"/>
    </xf>
    <xf numFmtId="0" fontId="37" fillId="0" borderId="60" xfId="3" applyFont="1" applyBorder="1" applyAlignment="1">
      <alignment horizontal="center"/>
    </xf>
    <xf numFmtId="0" fontId="37" fillId="0" borderId="63" xfId="3" applyFont="1" applyBorder="1" applyAlignment="1">
      <alignment horizontal="center"/>
    </xf>
    <xf numFmtId="0" fontId="5" fillId="0" borderId="2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5" fillId="0" borderId="8" xfId="3" applyFont="1" applyBorder="1" applyAlignment="1">
      <alignment horizontal="right"/>
    </xf>
    <xf numFmtId="165" fontId="5" fillId="0" borderId="1" xfId="3" applyNumberFormat="1" applyFont="1" applyBorder="1" applyAlignment="1">
      <alignment horizontal="center" vertical="center" wrapText="1"/>
    </xf>
    <xf numFmtId="165" fontId="5" fillId="0" borderId="72" xfId="3" applyNumberFormat="1" applyFont="1" applyBorder="1" applyAlignment="1">
      <alignment horizontal="center" vertical="center" wrapText="1"/>
    </xf>
    <xf numFmtId="165" fontId="5" fillId="0" borderId="5" xfId="3" applyNumberFormat="1" applyFont="1" applyBorder="1" applyAlignment="1">
      <alignment horizontal="center" vertical="center" wrapText="1"/>
    </xf>
    <xf numFmtId="165" fontId="5" fillId="0" borderId="74" xfId="3" applyNumberFormat="1" applyFont="1" applyBorder="1" applyAlignment="1">
      <alignment horizontal="center" vertical="center" wrapText="1"/>
    </xf>
    <xf numFmtId="0" fontId="5" fillId="0" borderId="73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72" xfId="3" applyFont="1" applyBorder="1" applyAlignment="1">
      <alignment horizontal="center" vertical="center"/>
    </xf>
    <xf numFmtId="0" fontId="5" fillId="0" borderId="49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74" xfId="3" applyFont="1" applyBorder="1" applyAlignment="1">
      <alignment horizontal="center" vertical="center"/>
    </xf>
    <xf numFmtId="0" fontId="5" fillId="0" borderId="7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9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71" xfId="3" applyFont="1" applyBorder="1" applyAlignment="1">
      <alignment horizontal="center" vertical="center" wrapText="1"/>
    </xf>
    <xf numFmtId="0" fontId="38" fillId="2" borderId="2" xfId="3" applyFont="1" applyFill="1" applyBorder="1" applyAlignment="1">
      <alignment horizontal="center"/>
    </xf>
    <xf numFmtId="0" fontId="38" fillId="2" borderId="0" xfId="3" applyFont="1" applyFill="1" applyAlignment="1">
      <alignment horizontal="center"/>
    </xf>
    <xf numFmtId="0" fontId="5" fillId="0" borderId="68" xfId="3" applyFont="1" applyBorder="1" applyAlignment="1">
      <alignment horizontal="center" vertical="center" wrapText="1"/>
    </xf>
    <xf numFmtId="0" fontId="3" fillId="0" borderId="68" xfId="3" applyFont="1" applyBorder="1" applyAlignment="1">
      <alignment horizontal="center" vertical="center"/>
    </xf>
    <xf numFmtId="3" fontId="31" fillId="0" borderId="69" xfId="3" applyNumberFormat="1" applyFont="1" applyBorder="1" applyAlignment="1">
      <alignment horizontal="center" vertical="center"/>
    </xf>
    <xf numFmtId="3" fontId="5" fillId="2" borderId="71" xfId="4" applyNumberFormat="1" applyFont="1" applyFill="1" applyBorder="1" applyAlignment="1">
      <alignment horizontal="center" vertical="center" wrapText="1"/>
    </xf>
    <xf numFmtId="0" fontId="35" fillId="2" borderId="71" xfId="3" applyFont="1" applyFill="1" applyBorder="1" applyAlignment="1">
      <alignment horizontal="center" vertical="center" wrapText="1"/>
    </xf>
    <xf numFmtId="3" fontId="44" fillId="3" borderId="70" xfId="4" applyNumberFormat="1" applyFont="1" applyFill="1" applyBorder="1" applyAlignment="1">
      <alignment horizontal="center" vertical="center" wrapText="1"/>
    </xf>
    <xf numFmtId="0" fontId="45" fillId="3" borderId="70" xfId="3" applyFont="1" applyFill="1" applyBorder="1" applyAlignment="1">
      <alignment horizontal="center" vertical="center" wrapText="1"/>
    </xf>
    <xf numFmtId="0" fontId="5" fillId="0" borderId="69" xfId="3" applyFont="1" applyBorder="1" applyAlignment="1">
      <alignment horizontal="center" vertical="center" wrapText="1"/>
    </xf>
    <xf numFmtId="0" fontId="31" fillId="0" borderId="69" xfId="3" applyFont="1" applyBorder="1" applyAlignment="1">
      <alignment horizontal="center" vertical="center"/>
    </xf>
    <xf numFmtId="0" fontId="31" fillId="0" borderId="69" xfId="3" quotePrefix="1" applyFont="1" applyBorder="1" applyAlignment="1">
      <alignment horizontal="center" vertical="center"/>
    </xf>
    <xf numFmtId="3" fontId="3" fillId="4" borderId="69" xfId="4" applyNumberFormat="1" applyFill="1" applyBorder="1" applyAlignment="1">
      <alignment horizontal="center" vertical="center" wrapText="1"/>
    </xf>
    <xf numFmtId="0" fontId="34" fillId="4" borderId="69" xfId="3" applyFont="1" applyFill="1" applyBorder="1" applyAlignment="1">
      <alignment horizontal="center" vertical="center" wrapText="1"/>
    </xf>
    <xf numFmtId="3" fontId="5" fillId="2" borderId="69" xfId="4" applyNumberFormat="1" applyFont="1" applyFill="1" applyBorder="1" applyAlignment="1">
      <alignment horizontal="center" vertical="center" wrapText="1"/>
    </xf>
    <xf numFmtId="0" fontId="35" fillId="2" borderId="69" xfId="3" applyFont="1" applyFill="1" applyBorder="1" applyAlignment="1">
      <alignment horizontal="center" vertical="center" wrapText="1"/>
    </xf>
    <xf numFmtId="0" fontId="29" fillId="0" borderId="35" xfId="3" applyFont="1" applyBorder="1" applyAlignment="1">
      <alignment horizontal="center" vertical="center"/>
    </xf>
    <xf numFmtId="0" fontId="29" fillId="0" borderId="65" xfId="3" applyFont="1" applyBorder="1" applyAlignment="1">
      <alignment horizontal="center" vertical="center"/>
    </xf>
    <xf numFmtId="0" fontId="29" fillId="0" borderId="66" xfId="3" applyFont="1" applyBorder="1" applyAlignment="1">
      <alignment horizontal="center" vertical="center"/>
    </xf>
    <xf numFmtId="0" fontId="29" fillId="0" borderId="22" xfId="3" applyFont="1" applyBorder="1" applyAlignment="1">
      <alignment horizontal="center" vertical="center"/>
    </xf>
    <xf numFmtId="0" fontId="29" fillId="0" borderId="60" xfId="3" applyFont="1" applyBorder="1" applyAlignment="1">
      <alignment horizontal="center" vertical="center"/>
    </xf>
    <xf numFmtId="0" fontId="29" fillId="0" borderId="67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 wrapText="1"/>
    </xf>
    <xf numFmtId="0" fontId="29" fillId="0" borderId="65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9" fillId="0" borderId="60" xfId="3" applyFont="1" applyBorder="1" applyAlignment="1">
      <alignment horizontal="center" vertical="center" wrapText="1"/>
    </xf>
    <xf numFmtId="3" fontId="31" fillId="4" borderId="69" xfId="3" applyNumberFormat="1" applyFont="1" applyFill="1" applyBorder="1" applyAlignment="1">
      <alignment horizontal="center" vertical="center"/>
    </xf>
    <xf numFmtId="165" fontId="28" fillId="0" borderId="1" xfId="3" applyNumberFormat="1" applyFont="1" applyBorder="1" applyAlignment="1">
      <alignment horizontal="center" vertical="center"/>
    </xf>
    <xf numFmtId="0" fontId="33" fillId="0" borderId="3" xfId="3" applyFont="1" applyBorder="1"/>
    <xf numFmtId="0" fontId="33" fillId="0" borderId="7" xfId="3" applyFont="1" applyBorder="1"/>
    <xf numFmtId="0" fontId="38" fillId="2" borderId="10" xfId="3" applyFont="1" applyFill="1" applyBorder="1" applyAlignment="1">
      <alignment horizontal="center"/>
    </xf>
    <xf numFmtId="0" fontId="38" fillId="2" borderId="11" xfId="3" applyFont="1" applyFill="1" applyBorder="1" applyAlignment="1">
      <alignment horizontal="center"/>
    </xf>
    <xf numFmtId="0" fontId="38" fillId="2" borderId="12" xfId="3" applyFont="1" applyFill="1" applyBorder="1" applyAlignment="1">
      <alignment horizontal="center"/>
    </xf>
    <xf numFmtId="49" fontId="7" fillId="0" borderId="62" xfId="3" applyNumberFormat="1" applyFont="1" applyBorder="1" applyAlignment="1">
      <alignment horizontal="center"/>
    </xf>
    <xf numFmtId="49" fontId="7" fillId="0" borderId="60" xfId="3" applyNumberFormat="1" applyFont="1" applyBorder="1" applyAlignment="1">
      <alignment horizontal="center"/>
    </xf>
    <xf numFmtId="49" fontId="7" fillId="0" borderId="63" xfId="3" applyNumberFormat="1" applyFont="1" applyBorder="1" applyAlignment="1">
      <alignment horizontal="center"/>
    </xf>
    <xf numFmtId="0" fontId="29" fillId="0" borderId="25" xfId="3" applyFont="1" applyBorder="1" applyAlignment="1">
      <alignment horizontal="right"/>
    </xf>
    <xf numFmtId="0" fontId="3" fillId="0" borderId="9" xfId="3" applyFont="1" applyBorder="1"/>
    <xf numFmtId="0" fontId="3" fillId="0" borderId="45" xfId="3" applyFont="1" applyBorder="1"/>
    <xf numFmtId="0" fontId="3" fillId="0" borderId="37" xfId="3" applyFont="1" applyBorder="1"/>
    <xf numFmtId="165" fontId="29" fillId="0" borderId="25" xfId="3" applyNumberFormat="1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31" fillId="0" borderId="25" xfId="3" quotePrefix="1" applyFont="1" applyBorder="1" applyAlignment="1">
      <alignment horizontal="center" vertical="center"/>
    </xf>
    <xf numFmtId="0" fontId="31" fillId="0" borderId="9" xfId="3" applyFont="1" applyBorder="1" applyAlignment="1">
      <alignment horizontal="center" vertical="center"/>
    </xf>
    <xf numFmtId="0" fontId="31" fillId="0" borderId="26" xfId="3" applyFont="1" applyBorder="1" applyAlignment="1">
      <alignment horizontal="left" vertical="center"/>
    </xf>
    <xf numFmtId="1" fontId="31" fillId="0" borderId="25" xfId="3" applyNumberFormat="1" applyFont="1" applyBorder="1" applyAlignment="1">
      <alignment horizontal="center" vertical="center"/>
    </xf>
    <xf numFmtId="1" fontId="31" fillId="0" borderId="9" xfId="3" applyNumberFormat="1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29" fillId="0" borderId="25" xfId="3" quotePrefix="1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9" fillId="0" borderId="9" xfId="3" applyFont="1" applyBorder="1" applyAlignment="1">
      <alignment horizontal="left" vertical="center" wrapText="1"/>
    </xf>
    <xf numFmtId="0" fontId="29" fillId="0" borderId="9" xfId="3" applyFont="1" applyBorder="1" applyAlignment="1">
      <alignment horizontal="left" vertical="center"/>
    </xf>
    <xf numFmtId="0" fontId="29" fillId="0" borderId="26" xfId="3" applyFont="1" applyBorder="1" applyAlignment="1">
      <alignment horizontal="left" vertical="center"/>
    </xf>
    <xf numFmtId="0" fontId="31" fillId="0" borderId="9" xfId="3" quotePrefix="1" applyFont="1" applyBorder="1" applyAlignment="1">
      <alignment horizontal="center" vertical="center"/>
    </xf>
    <xf numFmtId="3" fontId="5" fillId="4" borderId="69" xfId="4" applyNumberFormat="1" applyFont="1" applyFill="1" applyBorder="1" applyAlignment="1">
      <alignment horizontal="center" vertical="center" wrapText="1"/>
    </xf>
    <xf numFmtId="0" fontId="35" fillId="4" borderId="69" xfId="3" applyFont="1" applyFill="1" applyBorder="1" applyAlignment="1">
      <alignment horizontal="center" vertical="center" wrapText="1"/>
    </xf>
    <xf numFmtId="0" fontId="29" fillId="0" borderId="9" xfId="3" quotePrefix="1" applyFont="1" applyBorder="1" applyAlignment="1">
      <alignment horizontal="center" vertical="center"/>
    </xf>
    <xf numFmtId="0" fontId="17" fillId="0" borderId="9" xfId="3" applyFont="1" applyBorder="1" applyAlignment="1">
      <alignment horizontal="left" vertical="center" wrapText="1"/>
    </xf>
    <xf numFmtId="0" fontId="32" fillId="0" borderId="38" xfId="3" quotePrefix="1" applyFont="1" applyBorder="1" applyAlignment="1">
      <alignment horizontal="center" vertical="center"/>
    </xf>
    <xf numFmtId="0" fontId="4" fillId="0" borderId="38" xfId="3" applyFont="1" applyBorder="1" applyAlignment="1">
      <alignment horizontal="left" vertical="center" wrapText="1"/>
    </xf>
    <xf numFmtId="0" fontId="32" fillId="0" borderId="38" xfId="3" applyFont="1" applyBorder="1" applyAlignment="1">
      <alignment horizontal="left" vertical="center"/>
    </xf>
    <xf numFmtId="0" fontId="32" fillId="0" borderId="22" xfId="3" applyFont="1" applyBorder="1" applyAlignment="1">
      <alignment horizontal="left" vertical="center"/>
    </xf>
    <xf numFmtId="0" fontId="10" fillId="0" borderId="0" xfId="0" applyFont="1"/>
    <xf numFmtId="0" fontId="29" fillId="0" borderId="29" xfId="3" quotePrefix="1" applyFont="1" applyBorder="1" applyAlignment="1">
      <alignment horizontal="center" vertical="center"/>
    </xf>
    <xf numFmtId="0" fontId="29" fillId="0" borderId="40" xfId="3" quotePrefix="1" applyFont="1" applyBorder="1" applyAlignment="1">
      <alignment horizontal="center" vertical="center"/>
    </xf>
    <xf numFmtId="0" fontId="29" fillId="0" borderId="40" xfId="3" applyFont="1" applyBorder="1" applyAlignment="1">
      <alignment horizontal="left" vertical="center" wrapText="1"/>
    </xf>
    <xf numFmtId="0" fontId="29" fillId="0" borderId="40" xfId="3" applyFont="1" applyBorder="1" applyAlignment="1">
      <alignment horizontal="left" vertical="center"/>
    </xf>
    <xf numFmtId="0" fontId="29" fillId="0" borderId="30" xfId="3" applyFont="1" applyBorder="1" applyAlignment="1">
      <alignment horizontal="left" vertical="center"/>
    </xf>
    <xf numFmtId="0" fontId="31" fillId="0" borderId="69" xfId="3" applyFont="1" applyBorder="1" applyAlignment="1">
      <alignment horizontal="right" vertical="center"/>
    </xf>
    <xf numFmtId="3" fontId="44" fillId="3" borderId="71" xfId="4" applyNumberFormat="1" applyFont="1" applyFill="1" applyBorder="1" applyAlignment="1">
      <alignment horizontal="center" vertical="center" wrapText="1"/>
    </xf>
    <xf numFmtId="0" fontId="45" fillId="3" borderId="71" xfId="3" applyFont="1" applyFill="1" applyBorder="1" applyAlignment="1">
      <alignment horizontal="center" vertical="center" wrapText="1"/>
    </xf>
    <xf numFmtId="0" fontId="31" fillId="0" borderId="26" xfId="3" applyFont="1" applyBorder="1" applyAlignment="1">
      <alignment horizontal="center" vertical="center"/>
    </xf>
    <xf numFmtId="0" fontId="31" fillId="0" borderId="26" xfId="3" applyFont="1" applyBorder="1" applyAlignment="1">
      <alignment horizontal="left" vertical="center" wrapText="1"/>
    </xf>
    <xf numFmtId="0" fontId="37" fillId="2" borderId="10" xfId="3" applyFont="1" applyFill="1" applyBorder="1" applyAlignment="1">
      <alignment horizontal="center"/>
    </xf>
    <xf numFmtId="0" fontId="37" fillId="2" borderId="11" xfId="3" applyFont="1" applyFill="1" applyBorder="1" applyAlignment="1">
      <alignment horizontal="center"/>
    </xf>
    <xf numFmtId="0" fontId="37" fillId="2" borderId="12" xfId="3" applyFont="1" applyFill="1" applyBorder="1" applyAlignment="1">
      <alignment horizontal="center"/>
    </xf>
    <xf numFmtId="0" fontId="5" fillId="0" borderId="68" xfId="3" applyFont="1" applyBorder="1" applyAlignment="1">
      <alignment horizontal="center" vertical="center"/>
    </xf>
    <xf numFmtId="3" fontId="31" fillId="0" borderId="69" xfId="3" applyNumberFormat="1" applyFont="1" applyBorder="1" applyAlignment="1">
      <alignment horizontal="right" vertical="center"/>
    </xf>
    <xf numFmtId="0" fontId="32" fillId="0" borderId="29" xfId="3" quotePrefix="1" applyFont="1" applyBorder="1" applyAlignment="1">
      <alignment horizontal="center" vertical="center"/>
    </xf>
    <xf numFmtId="0" fontId="32" fillId="0" borderId="40" xfId="3" quotePrefix="1" applyFont="1" applyBorder="1" applyAlignment="1">
      <alignment horizontal="center" vertical="center"/>
    </xf>
    <xf numFmtId="0" fontId="4" fillId="0" borderId="40" xfId="3" applyFont="1" applyBorder="1" applyAlignment="1">
      <alignment horizontal="left" vertical="center"/>
    </xf>
    <xf numFmtId="0" fontId="32" fillId="0" borderId="40" xfId="3" applyFont="1" applyBorder="1" applyAlignment="1">
      <alignment horizontal="left" vertical="center" wrapText="1"/>
    </xf>
    <xf numFmtId="0" fontId="32" fillId="0" borderId="30" xfId="3" applyFont="1" applyBorder="1" applyAlignment="1">
      <alignment horizontal="left" vertical="center" wrapText="1"/>
    </xf>
    <xf numFmtId="49" fontId="36" fillId="0" borderId="60" xfId="3" applyNumberFormat="1" applyFont="1" applyBorder="1" applyAlignment="1">
      <alignment horizontal="center"/>
    </xf>
    <xf numFmtId="0" fontId="5" fillId="2" borderId="92" xfId="0" applyFont="1" applyFill="1" applyBorder="1"/>
    <xf numFmtId="0" fontId="5" fillId="2" borderId="75" xfId="0" applyFont="1" applyFill="1" applyBorder="1"/>
    <xf numFmtId="0" fontId="5" fillId="2" borderId="13" xfId="0" applyFont="1" applyFill="1" applyBorder="1"/>
    <xf numFmtId="0" fontId="5" fillId="2" borderId="78" xfId="0" applyFont="1" applyFill="1" applyBorder="1"/>
    <xf numFmtId="0" fontId="5" fillId="2" borderId="79" xfId="0" applyFont="1" applyFill="1" applyBorder="1"/>
    <xf numFmtId="0" fontId="5" fillId="2" borderId="80" xfId="0" applyFont="1" applyFill="1" applyBorder="1"/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22" fillId="0" borderId="5" xfId="0" applyFont="1" applyBorder="1" applyAlignment="1">
      <alignment horizontal="right"/>
    </xf>
    <xf numFmtId="0" fontId="22" fillId="0" borderId="4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5" fillId="0" borderId="51" xfId="2" applyFont="1" applyBorder="1" applyAlignment="1">
      <alignment horizontal="center" vertical="center" wrapText="1"/>
    </xf>
    <xf numFmtId="0" fontId="5" fillId="0" borderId="53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4" fillId="0" borderId="3" xfId="2" applyNumberFormat="1" applyFont="1" applyBorder="1" applyAlignment="1">
      <alignment horizontal="center" vertical="center" wrapText="1"/>
    </xf>
    <xf numFmtId="164" fontId="4" fillId="0" borderId="7" xfId="2" applyNumberFormat="1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0" fontId="26" fillId="0" borderId="4" xfId="0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0" fontId="18" fillId="0" borderId="6" xfId="0" applyFont="1" applyBorder="1" applyAlignment="1">
      <alignment horizontal="right"/>
    </xf>
  </cellXfs>
  <cellStyles count="5">
    <cellStyle name="Ezres" xfId="1" builtinId="3"/>
    <cellStyle name="Normál" xfId="0" builtinId="0"/>
    <cellStyle name="Normál 2" xfId="3"/>
    <cellStyle name="Normál_12dmelléklet" xfId="4"/>
    <cellStyle name="Normál_KVRENMUNK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0"/>
  <sheetViews>
    <sheetView view="pageBreakPreview" zoomScaleNormal="100" zoomScaleSheetLayoutView="100" workbookViewId="0">
      <selection activeCell="B38" sqref="B38"/>
    </sheetView>
  </sheetViews>
  <sheetFormatPr defaultRowHeight="11.25" x14ac:dyDescent="0.2"/>
  <cols>
    <col min="2" max="2" width="85.5" customWidth="1"/>
  </cols>
  <sheetData>
    <row r="1" spans="1:2" ht="18" x14ac:dyDescent="0.25">
      <c r="A1" s="187" t="s">
        <v>25</v>
      </c>
      <c r="B1" s="188"/>
    </row>
    <row r="2" spans="1:2" ht="15.75" x14ac:dyDescent="0.2">
      <c r="A2" s="3" t="s">
        <v>26</v>
      </c>
      <c r="B2" s="3" t="s">
        <v>569</v>
      </c>
    </row>
    <row r="3" spans="1:2" ht="15.75" x14ac:dyDescent="0.2">
      <c r="A3" s="3"/>
      <c r="B3" s="103" t="s">
        <v>572</v>
      </c>
    </row>
    <row r="4" spans="1:2" ht="15.75" x14ac:dyDescent="0.2">
      <c r="A4" s="1">
        <v>1</v>
      </c>
      <c r="B4" s="5" t="s">
        <v>535</v>
      </c>
    </row>
    <row r="5" spans="1:2" ht="15.75" x14ac:dyDescent="0.2">
      <c r="A5" s="1">
        <v>2</v>
      </c>
      <c r="B5" s="5" t="s">
        <v>536</v>
      </c>
    </row>
    <row r="6" spans="1:2" ht="15.75" x14ac:dyDescent="0.2">
      <c r="A6" s="1">
        <v>3</v>
      </c>
      <c r="B6" s="5" t="s">
        <v>537</v>
      </c>
    </row>
    <row r="7" spans="1:2" ht="15.75" x14ac:dyDescent="0.2">
      <c r="A7" s="1">
        <v>4</v>
      </c>
      <c r="B7" s="5" t="s">
        <v>115</v>
      </c>
    </row>
    <row r="8" spans="1:2" ht="15.75" x14ac:dyDescent="0.2">
      <c r="A8" s="1">
        <v>5</v>
      </c>
      <c r="B8" s="5" t="s">
        <v>116</v>
      </c>
    </row>
    <row r="9" spans="1:2" ht="15.75" x14ac:dyDescent="0.2">
      <c r="A9" s="1">
        <v>6</v>
      </c>
      <c r="B9" s="5" t="s">
        <v>117</v>
      </c>
    </row>
    <row r="10" spans="1:2" ht="15.75" x14ac:dyDescent="0.2">
      <c r="A10" s="4"/>
      <c r="B10" s="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S109"/>
  <sheetViews>
    <sheetView view="pageBreakPreview" zoomScaleNormal="100" zoomScaleSheetLayoutView="100" workbookViewId="0">
      <selection activeCell="AW13" sqref="AW13"/>
    </sheetView>
  </sheetViews>
  <sheetFormatPr defaultRowHeight="11.25" x14ac:dyDescent="0.2"/>
  <cols>
    <col min="2" max="2" width="3.1640625" customWidth="1"/>
    <col min="10" max="10" width="0.6640625" customWidth="1"/>
    <col min="11" max="28" width="9.33203125" hidden="1" customWidth="1"/>
    <col min="30" max="30" width="3.83203125" customWidth="1"/>
    <col min="31" max="32" width="9.33203125" hidden="1" customWidth="1"/>
    <col min="35" max="35" width="0.6640625" customWidth="1"/>
    <col min="36" max="36" width="9.33203125" hidden="1" customWidth="1"/>
    <col min="38" max="38" width="4.83203125" customWidth="1"/>
    <col min="39" max="39" width="0.33203125" customWidth="1"/>
    <col min="40" max="40" width="1.6640625" customWidth="1"/>
    <col min="41" max="41" width="20.33203125" hidden="1" customWidth="1"/>
    <col min="42" max="42" width="0" hidden="1" customWidth="1"/>
    <col min="43" max="43" width="1" hidden="1" customWidth="1"/>
    <col min="44" max="44" width="2" hidden="1" customWidth="1"/>
    <col min="45" max="45" width="4.5" hidden="1" customWidth="1"/>
  </cols>
  <sheetData>
    <row r="1" spans="1:45" ht="15" x14ac:dyDescent="0.25">
      <c r="A1" s="185" t="s">
        <v>584</v>
      </c>
    </row>
    <row r="2" spans="1:45" ht="15.75" thickBot="1" x14ac:dyDescent="0.3">
      <c r="A2" s="248" t="s">
        <v>579</v>
      </c>
      <c r="B2" s="249"/>
      <c r="C2" s="249"/>
      <c r="D2" s="249"/>
      <c r="E2" s="249"/>
      <c r="F2" s="249"/>
      <c r="G2" s="249"/>
    </row>
    <row r="3" spans="1:45" ht="13.5" thickTop="1" x14ac:dyDescent="0.2">
      <c r="A3" s="245" t="s">
        <v>118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7"/>
    </row>
    <row r="4" spans="1:45" ht="20.25" x14ac:dyDescent="0.3">
      <c r="A4" s="275" t="s">
        <v>23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104"/>
    </row>
    <row r="5" spans="1:45" ht="20.25" x14ac:dyDescent="0.3">
      <c r="A5" s="250">
        <v>663115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2"/>
    </row>
    <row r="6" spans="1:45" ht="13.5" thickBot="1" x14ac:dyDescent="0.25">
      <c r="A6" s="253" t="s">
        <v>24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5"/>
    </row>
    <row r="7" spans="1:45" ht="13.5" thickTop="1" x14ac:dyDescent="0.2">
      <c r="A7" s="256" t="s">
        <v>119</v>
      </c>
      <c r="B7" s="257"/>
      <c r="C7" s="260" t="s">
        <v>120</v>
      </c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2"/>
      <c r="AC7" s="266" t="s">
        <v>121</v>
      </c>
      <c r="AD7" s="267"/>
      <c r="AE7" s="267"/>
      <c r="AF7" s="267"/>
      <c r="AG7" s="270" t="s">
        <v>122</v>
      </c>
      <c r="AH7" s="267"/>
      <c r="AI7" s="267"/>
      <c r="AJ7" s="271"/>
      <c r="AK7" s="277" t="s">
        <v>122</v>
      </c>
      <c r="AL7" s="278"/>
      <c r="AM7" s="278"/>
      <c r="AN7" s="278"/>
      <c r="AO7" s="116" t="s">
        <v>122</v>
      </c>
      <c r="AP7" s="277" t="s">
        <v>540</v>
      </c>
      <c r="AQ7" s="278"/>
      <c r="AR7" s="278"/>
      <c r="AS7" s="278"/>
    </row>
    <row r="8" spans="1:45" ht="13.5" customHeight="1" thickBot="1" x14ac:dyDescent="0.25">
      <c r="A8" s="258"/>
      <c r="B8" s="259"/>
      <c r="C8" s="263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5"/>
      <c r="AC8" s="268"/>
      <c r="AD8" s="269"/>
      <c r="AE8" s="269"/>
      <c r="AF8" s="269"/>
      <c r="AG8" s="272"/>
      <c r="AH8" s="269"/>
      <c r="AI8" s="269"/>
      <c r="AJ8" s="273"/>
      <c r="AK8" s="274" t="s">
        <v>577</v>
      </c>
      <c r="AL8" s="274"/>
      <c r="AM8" s="274"/>
      <c r="AN8" s="274"/>
      <c r="AO8" s="115" t="s">
        <v>576</v>
      </c>
      <c r="AP8" s="274"/>
      <c r="AQ8" s="274"/>
      <c r="AR8" s="274"/>
      <c r="AS8" s="274"/>
    </row>
    <row r="9" spans="1:45" ht="12.75" customHeight="1" thickTop="1" x14ac:dyDescent="0.2">
      <c r="A9" s="238" t="s">
        <v>27</v>
      </c>
      <c r="B9" s="239"/>
      <c r="C9" s="240" t="s">
        <v>28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 t="s">
        <v>29</v>
      </c>
      <c r="AD9" s="240"/>
      <c r="AE9" s="240"/>
      <c r="AF9" s="240"/>
      <c r="AG9" s="240" t="s">
        <v>30</v>
      </c>
      <c r="AH9" s="240"/>
      <c r="AI9" s="240"/>
      <c r="AJ9" s="240"/>
      <c r="AK9" s="241" t="s">
        <v>31</v>
      </c>
      <c r="AL9" s="242"/>
      <c r="AM9" s="242"/>
      <c r="AN9" s="243"/>
      <c r="AO9" s="114"/>
      <c r="AP9" s="240" t="s">
        <v>32</v>
      </c>
      <c r="AQ9" s="240"/>
      <c r="AR9" s="240"/>
      <c r="AS9" s="244"/>
    </row>
    <row r="10" spans="1:45" ht="12.75" x14ac:dyDescent="0.2">
      <c r="A10" s="189" t="s">
        <v>123</v>
      </c>
      <c r="B10" s="190"/>
      <c r="C10" s="212" t="s">
        <v>124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 t="s">
        <v>125</v>
      </c>
      <c r="AD10" s="212"/>
      <c r="AE10" s="212"/>
      <c r="AF10" s="212"/>
      <c r="AG10" s="221">
        <v>0</v>
      </c>
      <c r="AH10" s="221"/>
      <c r="AI10" s="221"/>
      <c r="AJ10" s="221"/>
      <c r="AK10" s="221"/>
      <c r="AL10" s="221"/>
      <c r="AM10" s="221"/>
      <c r="AN10" s="221"/>
      <c r="AO10" s="110"/>
      <c r="AP10" s="221"/>
      <c r="AQ10" s="221"/>
      <c r="AR10" s="221"/>
      <c r="AS10" s="222"/>
    </row>
    <row r="11" spans="1:45" ht="12.75" x14ac:dyDescent="0.2">
      <c r="A11" s="232" t="s">
        <v>126</v>
      </c>
      <c r="B11" s="233"/>
      <c r="C11" s="237" t="s">
        <v>127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192" t="s">
        <v>128</v>
      </c>
      <c r="AD11" s="192"/>
      <c r="AE11" s="192"/>
      <c r="AF11" s="192"/>
      <c r="AG11" s="193">
        <v>0</v>
      </c>
      <c r="AH11" s="193"/>
      <c r="AI11" s="193"/>
      <c r="AJ11" s="193"/>
      <c r="AK11" s="193"/>
      <c r="AL11" s="193"/>
      <c r="AM11" s="193"/>
      <c r="AN11" s="193"/>
      <c r="AO11" s="105"/>
      <c r="AP11" s="193"/>
      <c r="AQ11" s="193"/>
      <c r="AR11" s="193"/>
      <c r="AS11" s="194"/>
    </row>
    <row r="12" spans="1:45" ht="12.75" x14ac:dyDescent="0.2">
      <c r="A12" s="232" t="s">
        <v>129</v>
      </c>
      <c r="B12" s="233"/>
      <c r="C12" s="237" t="s">
        <v>130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192" t="s">
        <v>131</v>
      </c>
      <c r="AD12" s="192"/>
      <c r="AE12" s="192"/>
      <c r="AF12" s="192"/>
      <c r="AG12" s="193">
        <v>0</v>
      </c>
      <c r="AH12" s="193"/>
      <c r="AI12" s="193"/>
      <c r="AJ12" s="193"/>
      <c r="AK12" s="193"/>
      <c r="AL12" s="193"/>
      <c r="AM12" s="193"/>
      <c r="AN12" s="193"/>
      <c r="AO12" s="105"/>
      <c r="AP12" s="193"/>
      <c r="AQ12" s="193"/>
      <c r="AR12" s="193"/>
      <c r="AS12" s="194"/>
    </row>
    <row r="13" spans="1:45" ht="12.75" x14ac:dyDescent="0.2">
      <c r="A13" s="232" t="s">
        <v>132</v>
      </c>
      <c r="B13" s="233"/>
      <c r="C13" s="236" t="s">
        <v>133</v>
      </c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192" t="s">
        <v>134</v>
      </c>
      <c r="AD13" s="192"/>
      <c r="AE13" s="192"/>
      <c r="AF13" s="192"/>
      <c r="AG13" s="193">
        <v>0</v>
      </c>
      <c r="AH13" s="193"/>
      <c r="AI13" s="193"/>
      <c r="AJ13" s="193"/>
      <c r="AK13" s="193"/>
      <c r="AL13" s="193"/>
      <c r="AM13" s="193"/>
      <c r="AN13" s="193"/>
      <c r="AO13" s="105"/>
      <c r="AP13" s="193"/>
      <c r="AQ13" s="193"/>
      <c r="AR13" s="193"/>
      <c r="AS13" s="194"/>
    </row>
    <row r="14" spans="1:45" ht="12.75" x14ac:dyDescent="0.2">
      <c r="A14" s="232" t="s">
        <v>135</v>
      </c>
      <c r="B14" s="233"/>
      <c r="C14" s="236" t="s">
        <v>136</v>
      </c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192" t="s">
        <v>137</v>
      </c>
      <c r="AD14" s="192"/>
      <c r="AE14" s="192"/>
      <c r="AF14" s="192"/>
      <c r="AG14" s="193">
        <v>0</v>
      </c>
      <c r="AH14" s="193"/>
      <c r="AI14" s="193"/>
      <c r="AJ14" s="193"/>
      <c r="AK14" s="193"/>
      <c r="AL14" s="193"/>
      <c r="AM14" s="193"/>
      <c r="AN14" s="193"/>
      <c r="AO14" s="105"/>
      <c r="AP14" s="193"/>
      <c r="AQ14" s="193"/>
      <c r="AR14" s="193"/>
      <c r="AS14" s="194"/>
    </row>
    <row r="15" spans="1:45" ht="12.75" x14ac:dyDescent="0.2">
      <c r="A15" s="232" t="s">
        <v>138</v>
      </c>
      <c r="B15" s="233"/>
      <c r="C15" s="236" t="s">
        <v>139</v>
      </c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192" t="s">
        <v>140</v>
      </c>
      <c r="AD15" s="192"/>
      <c r="AE15" s="192"/>
      <c r="AF15" s="192"/>
      <c r="AG15" s="193">
        <v>0</v>
      </c>
      <c r="AH15" s="193"/>
      <c r="AI15" s="193"/>
      <c r="AJ15" s="193"/>
      <c r="AK15" s="193"/>
      <c r="AL15" s="193"/>
      <c r="AM15" s="193"/>
      <c r="AN15" s="193"/>
      <c r="AO15" s="105"/>
      <c r="AP15" s="193"/>
      <c r="AQ15" s="193"/>
      <c r="AR15" s="193"/>
      <c r="AS15" s="194"/>
    </row>
    <row r="16" spans="1:45" ht="12.75" x14ac:dyDescent="0.2">
      <c r="A16" s="232" t="s">
        <v>141</v>
      </c>
      <c r="B16" s="233"/>
      <c r="C16" s="236" t="s">
        <v>142</v>
      </c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192" t="s">
        <v>143</v>
      </c>
      <c r="AD16" s="192"/>
      <c r="AE16" s="192"/>
      <c r="AF16" s="192"/>
      <c r="AG16" s="193">
        <v>0</v>
      </c>
      <c r="AH16" s="193"/>
      <c r="AI16" s="193"/>
      <c r="AJ16" s="193"/>
      <c r="AK16" s="193"/>
      <c r="AL16" s="193"/>
      <c r="AM16" s="193"/>
      <c r="AN16" s="193"/>
      <c r="AO16" s="105"/>
      <c r="AP16" s="193"/>
      <c r="AQ16" s="193"/>
      <c r="AR16" s="193"/>
      <c r="AS16" s="194"/>
    </row>
    <row r="17" spans="1:45" ht="12.75" x14ac:dyDescent="0.2">
      <c r="A17" s="232" t="s">
        <v>144</v>
      </c>
      <c r="B17" s="233"/>
      <c r="C17" s="236" t="s">
        <v>145</v>
      </c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192" t="s">
        <v>146</v>
      </c>
      <c r="AD17" s="192"/>
      <c r="AE17" s="192"/>
      <c r="AF17" s="192"/>
      <c r="AG17" s="193">
        <v>0</v>
      </c>
      <c r="AH17" s="193"/>
      <c r="AI17" s="193"/>
      <c r="AJ17" s="193"/>
      <c r="AK17" s="193"/>
      <c r="AL17" s="193"/>
      <c r="AM17" s="193"/>
      <c r="AN17" s="193"/>
      <c r="AO17" s="105"/>
      <c r="AP17" s="193"/>
      <c r="AQ17" s="193"/>
      <c r="AR17" s="193"/>
      <c r="AS17" s="194"/>
    </row>
    <row r="18" spans="1:45" ht="12.75" x14ac:dyDescent="0.2">
      <c r="A18" s="232" t="s">
        <v>147</v>
      </c>
      <c r="B18" s="233"/>
      <c r="C18" s="234" t="s">
        <v>148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192" t="s">
        <v>149</v>
      </c>
      <c r="AD18" s="192"/>
      <c r="AE18" s="192"/>
      <c r="AF18" s="192"/>
      <c r="AG18" s="193">
        <v>0</v>
      </c>
      <c r="AH18" s="193"/>
      <c r="AI18" s="193"/>
      <c r="AJ18" s="193"/>
      <c r="AK18" s="193"/>
      <c r="AL18" s="193"/>
      <c r="AM18" s="193"/>
      <c r="AN18" s="193"/>
      <c r="AO18" s="105"/>
      <c r="AP18" s="193"/>
      <c r="AQ18" s="193"/>
      <c r="AR18" s="193"/>
      <c r="AS18" s="194"/>
    </row>
    <row r="19" spans="1:45" ht="12.75" x14ac:dyDescent="0.2">
      <c r="A19" s="232" t="s">
        <v>150</v>
      </c>
      <c r="B19" s="233"/>
      <c r="C19" s="234" t="s">
        <v>151</v>
      </c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192" t="s">
        <v>152</v>
      </c>
      <c r="AD19" s="192"/>
      <c r="AE19" s="192"/>
      <c r="AF19" s="192"/>
      <c r="AG19" s="193">
        <v>0</v>
      </c>
      <c r="AH19" s="193"/>
      <c r="AI19" s="193"/>
      <c r="AJ19" s="193"/>
      <c r="AK19" s="193"/>
      <c r="AL19" s="193"/>
      <c r="AM19" s="193"/>
      <c r="AN19" s="193"/>
      <c r="AO19" s="105"/>
      <c r="AP19" s="193"/>
      <c r="AQ19" s="193"/>
      <c r="AR19" s="193"/>
      <c r="AS19" s="194"/>
    </row>
    <row r="20" spans="1:45" ht="12.75" x14ac:dyDescent="0.2">
      <c r="A20" s="232" t="s">
        <v>153</v>
      </c>
      <c r="B20" s="233"/>
      <c r="C20" s="234" t="s">
        <v>154</v>
      </c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192" t="s">
        <v>155</v>
      </c>
      <c r="AD20" s="192"/>
      <c r="AE20" s="192"/>
      <c r="AF20" s="192"/>
      <c r="AG20" s="193">
        <v>0</v>
      </c>
      <c r="AH20" s="193"/>
      <c r="AI20" s="193"/>
      <c r="AJ20" s="193"/>
      <c r="AK20" s="193"/>
      <c r="AL20" s="193"/>
      <c r="AM20" s="193"/>
      <c r="AN20" s="193"/>
      <c r="AO20" s="105"/>
      <c r="AP20" s="193"/>
      <c r="AQ20" s="193"/>
      <c r="AR20" s="193"/>
      <c r="AS20" s="194"/>
    </row>
    <row r="21" spans="1:45" ht="12.75" x14ac:dyDescent="0.2">
      <c r="A21" s="232" t="s">
        <v>156</v>
      </c>
      <c r="B21" s="233"/>
      <c r="C21" s="234" t="s">
        <v>157</v>
      </c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192" t="s">
        <v>158</v>
      </c>
      <c r="AD21" s="192"/>
      <c r="AE21" s="192"/>
      <c r="AF21" s="192"/>
      <c r="AG21" s="193">
        <v>0</v>
      </c>
      <c r="AH21" s="193"/>
      <c r="AI21" s="193"/>
      <c r="AJ21" s="193"/>
      <c r="AK21" s="193"/>
      <c r="AL21" s="193"/>
      <c r="AM21" s="193"/>
      <c r="AN21" s="193"/>
      <c r="AO21" s="105"/>
      <c r="AP21" s="193"/>
      <c r="AQ21" s="193"/>
      <c r="AR21" s="193"/>
      <c r="AS21" s="194"/>
    </row>
    <row r="22" spans="1:45" ht="12.75" x14ac:dyDescent="0.2">
      <c r="A22" s="232" t="s">
        <v>159</v>
      </c>
      <c r="B22" s="233"/>
      <c r="C22" s="234" t="s">
        <v>160</v>
      </c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192" t="s">
        <v>161</v>
      </c>
      <c r="AD22" s="192"/>
      <c r="AE22" s="192"/>
      <c r="AF22" s="192"/>
      <c r="AG22" s="193">
        <v>0</v>
      </c>
      <c r="AH22" s="193"/>
      <c r="AI22" s="193"/>
      <c r="AJ22" s="193"/>
      <c r="AK22" s="193"/>
      <c r="AL22" s="193"/>
      <c r="AM22" s="193"/>
      <c r="AN22" s="193"/>
      <c r="AO22" s="105"/>
      <c r="AP22" s="193"/>
      <c r="AQ22" s="193"/>
      <c r="AR22" s="193"/>
      <c r="AS22" s="194"/>
    </row>
    <row r="23" spans="1:45" ht="12.75" x14ac:dyDescent="0.2">
      <c r="A23" s="232" t="s">
        <v>162</v>
      </c>
      <c r="B23" s="233"/>
      <c r="C23" s="236" t="s">
        <v>163</v>
      </c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192" t="s">
        <v>164</v>
      </c>
      <c r="AD23" s="192"/>
      <c r="AE23" s="192"/>
      <c r="AF23" s="192"/>
      <c r="AG23" s="214">
        <f>SUM(AG10:AJ22)</f>
        <v>0</v>
      </c>
      <c r="AH23" s="215"/>
      <c r="AI23" s="215"/>
      <c r="AJ23" s="215"/>
      <c r="AK23" s="214"/>
      <c r="AL23" s="215"/>
      <c r="AM23" s="215"/>
      <c r="AN23" s="215"/>
      <c r="AO23" s="108"/>
      <c r="AP23" s="214"/>
      <c r="AQ23" s="215"/>
      <c r="AR23" s="215"/>
      <c r="AS23" s="216"/>
    </row>
    <row r="24" spans="1:45" ht="12.75" x14ac:dyDescent="0.2">
      <c r="A24" s="232" t="s">
        <v>165</v>
      </c>
      <c r="B24" s="233"/>
      <c r="C24" s="234" t="s">
        <v>166</v>
      </c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192" t="s">
        <v>167</v>
      </c>
      <c r="AD24" s="192"/>
      <c r="AE24" s="192"/>
      <c r="AF24" s="192"/>
      <c r="AG24" s="193">
        <v>0</v>
      </c>
      <c r="AH24" s="193"/>
      <c r="AI24" s="193"/>
      <c r="AJ24" s="193"/>
      <c r="AK24" s="193">
        <v>0</v>
      </c>
      <c r="AL24" s="193"/>
      <c r="AM24" s="193"/>
      <c r="AN24" s="193"/>
      <c r="AO24" s="105"/>
      <c r="AP24" s="193">
        <v>0</v>
      </c>
      <c r="AQ24" s="193"/>
      <c r="AR24" s="193"/>
      <c r="AS24" s="194"/>
    </row>
    <row r="25" spans="1:45" ht="12.75" x14ac:dyDescent="0.2">
      <c r="A25" s="232" t="s">
        <v>168</v>
      </c>
      <c r="B25" s="233"/>
      <c r="C25" s="234" t="s">
        <v>169</v>
      </c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192" t="s">
        <v>170</v>
      </c>
      <c r="AD25" s="192"/>
      <c r="AE25" s="192"/>
      <c r="AF25" s="192"/>
      <c r="AG25" s="193">
        <v>126000</v>
      </c>
      <c r="AH25" s="193"/>
      <c r="AI25" s="193"/>
      <c r="AJ25" s="193"/>
      <c r="AK25" s="193">
        <v>0</v>
      </c>
      <c r="AL25" s="193"/>
      <c r="AM25" s="193"/>
      <c r="AN25" s="193"/>
      <c r="AO25" s="105"/>
      <c r="AP25" s="193">
        <v>0</v>
      </c>
      <c r="AQ25" s="193"/>
      <c r="AR25" s="193"/>
      <c r="AS25" s="194"/>
    </row>
    <row r="26" spans="1:45" ht="12.75" x14ac:dyDescent="0.2">
      <c r="A26" s="232" t="s">
        <v>0</v>
      </c>
      <c r="B26" s="233"/>
      <c r="C26" s="235" t="s">
        <v>171</v>
      </c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192" t="s">
        <v>172</v>
      </c>
      <c r="AD26" s="192"/>
      <c r="AE26" s="192"/>
      <c r="AF26" s="192"/>
      <c r="AG26" s="193">
        <v>275633</v>
      </c>
      <c r="AH26" s="193"/>
      <c r="AI26" s="193"/>
      <c r="AJ26" s="193"/>
      <c r="AK26" s="193">
        <v>387739</v>
      </c>
      <c r="AL26" s="193"/>
      <c r="AM26" s="193"/>
      <c r="AN26" s="193"/>
      <c r="AO26" s="105"/>
      <c r="AP26" s="193">
        <v>387739</v>
      </c>
      <c r="AQ26" s="193"/>
      <c r="AR26" s="193"/>
      <c r="AS26" s="194"/>
    </row>
    <row r="27" spans="1:45" ht="12.75" x14ac:dyDescent="0.2">
      <c r="A27" s="232" t="s">
        <v>1</v>
      </c>
      <c r="B27" s="233"/>
      <c r="C27" s="234" t="s">
        <v>173</v>
      </c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192" t="s">
        <v>174</v>
      </c>
      <c r="AD27" s="192"/>
      <c r="AE27" s="192"/>
      <c r="AF27" s="192"/>
      <c r="AG27" s="214">
        <f>SUM(AG24:AJ26)</f>
        <v>401633</v>
      </c>
      <c r="AH27" s="215"/>
      <c r="AI27" s="215"/>
      <c r="AJ27" s="215"/>
      <c r="AK27" s="214">
        <f>SUM(AK24:AN26)</f>
        <v>387739</v>
      </c>
      <c r="AL27" s="215"/>
      <c r="AM27" s="215"/>
      <c r="AN27" s="215"/>
      <c r="AO27" s="108"/>
      <c r="AP27" s="214">
        <f>SUM(AP24:AS26)</f>
        <v>387739</v>
      </c>
      <c r="AQ27" s="215"/>
      <c r="AR27" s="215"/>
      <c r="AS27" s="216"/>
    </row>
    <row r="28" spans="1:45" ht="12.75" x14ac:dyDescent="0.2">
      <c r="A28" s="202" t="s">
        <v>2</v>
      </c>
      <c r="B28" s="203"/>
      <c r="C28" s="229" t="s">
        <v>175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05" t="s">
        <v>176</v>
      </c>
      <c r="AD28" s="205"/>
      <c r="AE28" s="205"/>
      <c r="AF28" s="205"/>
      <c r="AG28" s="230">
        <f>SUM(AG27)</f>
        <v>401633</v>
      </c>
      <c r="AH28" s="231"/>
      <c r="AI28" s="231"/>
      <c r="AJ28" s="231"/>
      <c r="AK28" s="230">
        <f>SUM(AK27)</f>
        <v>387739</v>
      </c>
      <c r="AL28" s="231"/>
      <c r="AM28" s="231"/>
      <c r="AN28" s="231"/>
      <c r="AO28" s="113"/>
      <c r="AP28" s="206">
        <f>SUM(AP27)</f>
        <v>387739</v>
      </c>
      <c r="AQ28" s="207"/>
      <c r="AR28" s="207"/>
      <c r="AS28" s="208"/>
    </row>
    <row r="29" spans="1:45" ht="12.75" x14ac:dyDescent="0.2">
      <c r="A29" s="202" t="s">
        <v>3</v>
      </c>
      <c r="B29" s="203"/>
      <c r="C29" s="204" t="s">
        <v>543</v>
      </c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5" t="s">
        <v>177</v>
      </c>
      <c r="AD29" s="205"/>
      <c r="AE29" s="205"/>
      <c r="AF29" s="205"/>
      <c r="AG29" s="225">
        <v>164669</v>
      </c>
      <c r="AH29" s="226"/>
      <c r="AI29" s="226"/>
      <c r="AJ29" s="227"/>
      <c r="AK29" s="225">
        <v>134197</v>
      </c>
      <c r="AL29" s="226"/>
      <c r="AM29" s="226"/>
      <c r="AN29" s="227"/>
      <c r="AO29" s="112"/>
      <c r="AP29" s="225">
        <v>134197</v>
      </c>
      <c r="AQ29" s="226"/>
      <c r="AR29" s="226"/>
      <c r="AS29" s="228"/>
    </row>
    <row r="30" spans="1:45" ht="12.75" x14ac:dyDescent="0.2">
      <c r="A30" s="189" t="s">
        <v>4</v>
      </c>
      <c r="B30" s="190"/>
      <c r="C30" s="191" t="s">
        <v>22</v>
      </c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2" t="s">
        <v>178</v>
      </c>
      <c r="AD30" s="192"/>
      <c r="AE30" s="192"/>
      <c r="AF30" s="192"/>
      <c r="AG30" s="193">
        <v>0</v>
      </c>
      <c r="AH30" s="193"/>
      <c r="AI30" s="193"/>
      <c r="AJ30" s="193"/>
      <c r="AK30" s="193">
        <v>10890</v>
      </c>
      <c r="AL30" s="193"/>
      <c r="AM30" s="193"/>
      <c r="AN30" s="193"/>
      <c r="AO30" s="105"/>
      <c r="AP30" s="193">
        <v>10890</v>
      </c>
      <c r="AQ30" s="193"/>
      <c r="AR30" s="193"/>
      <c r="AS30" s="194"/>
    </row>
    <row r="31" spans="1:45" ht="12.75" x14ac:dyDescent="0.2">
      <c r="A31" s="189" t="s">
        <v>5</v>
      </c>
      <c r="B31" s="190"/>
      <c r="C31" s="191" t="s">
        <v>179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2" t="s">
        <v>180</v>
      </c>
      <c r="AD31" s="192"/>
      <c r="AE31" s="192"/>
      <c r="AF31" s="192"/>
      <c r="AG31" s="193">
        <v>73130</v>
      </c>
      <c r="AH31" s="193"/>
      <c r="AI31" s="193"/>
      <c r="AJ31" s="193"/>
      <c r="AK31" s="193">
        <v>194888</v>
      </c>
      <c r="AL31" s="193"/>
      <c r="AM31" s="193"/>
      <c r="AN31" s="193"/>
      <c r="AO31" s="105"/>
      <c r="AP31" s="193">
        <v>194888</v>
      </c>
      <c r="AQ31" s="193"/>
      <c r="AR31" s="193"/>
      <c r="AS31" s="194"/>
    </row>
    <row r="32" spans="1:45" ht="12.75" x14ac:dyDescent="0.2">
      <c r="A32" s="189" t="s">
        <v>181</v>
      </c>
      <c r="B32" s="190"/>
      <c r="C32" s="191" t="s">
        <v>182</v>
      </c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2" t="s">
        <v>183</v>
      </c>
      <c r="AD32" s="192"/>
      <c r="AE32" s="192"/>
      <c r="AF32" s="192"/>
      <c r="AG32" s="193">
        <v>0</v>
      </c>
      <c r="AH32" s="193"/>
      <c r="AI32" s="193"/>
      <c r="AJ32" s="193"/>
      <c r="AK32" s="193">
        <v>0</v>
      </c>
      <c r="AL32" s="193"/>
      <c r="AM32" s="193"/>
      <c r="AN32" s="193"/>
      <c r="AO32" s="105"/>
      <c r="AP32" s="193">
        <v>0</v>
      </c>
      <c r="AQ32" s="193"/>
      <c r="AR32" s="193"/>
      <c r="AS32" s="194"/>
    </row>
    <row r="33" spans="1:45" ht="12.75" x14ac:dyDescent="0.2">
      <c r="A33" s="189" t="s">
        <v>184</v>
      </c>
      <c r="B33" s="190"/>
      <c r="C33" s="191" t="s">
        <v>185</v>
      </c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2" t="s">
        <v>186</v>
      </c>
      <c r="AD33" s="192"/>
      <c r="AE33" s="192"/>
      <c r="AF33" s="192"/>
      <c r="AG33" s="217">
        <f>SUM(AG30:AJ32)</f>
        <v>73130</v>
      </c>
      <c r="AH33" s="218"/>
      <c r="AI33" s="218"/>
      <c r="AJ33" s="218"/>
      <c r="AK33" s="217">
        <f>SUM(AK30:AN32)</f>
        <v>205778</v>
      </c>
      <c r="AL33" s="218"/>
      <c r="AM33" s="218"/>
      <c r="AN33" s="218"/>
      <c r="AO33" s="109"/>
      <c r="AP33" s="217">
        <f>SUM(AP30:AS32)</f>
        <v>205778</v>
      </c>
      <c r="AQ33" s="218"/>
      <c r="AR33" s="218"/>
      <c r="AS33" s="219"/>
    </row>
    <row r="34" spans="1:45" ht="12.75" x14ac:dyDescent="0.2">
      <c r="A34" s="189" t="s">
        <v>6</v>
      </c>
      <c r="B34" s="190"/>
      <c r="C34" s="191" t="s">
        <v>187</v>
      </c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2" t="s">
        <v>188</v>
      </c>
      <c r="AD34" s="192"/>
      <c r="AE34" s="192"/>
      <c r="AF34" s="192"/>
      <c r="AG34" s="193">
        <v>47208</v>
      </c>
      <c r="AH34" s="193"/>
      <c r="AI34" s="193"/>
      <c r="AJ34" s="193"/>
      <c r="AK34" s="193">
        <v>39302</v>
      </c>
      <c r="AL34" s="193"/>
      <c r="AM34" s="193"/>
      <c r="AN34" s="193"/>
      <c r="AO34" s="105"/>
      <c r="AP34" s="193">
        <v>39302</v>
      </c>
      <c r="AQ34" s="193"/>
      <c r="AR34" s="193"/>
      <c r="AS34" s="194"/>
    </row>
    <row r="35" spans="1:45" ht="12.75" x14ac:dyDescent="0.2">
      <c r="A35" s="189" t="s">
        <v>189</v>
      </c>
      <c r="B35" s="190"/>
      <c r="C35" s="191" t="s">
        <v>190</v>
      </c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2" t="s">
        <v>191</v>
      </c>
      <c r="AD35" s="192"/>
      <c r="AE35" s="192"/>
      <c r="AF35" s="192"/>
      <c r="AG35" s="193">
        <v>42240</v>
      </c>
      <c r="AH35" s="193"/>
      <c r="AI35" s="193"/>
      <c r="AJ35" s="193"/>
      <c r="AK35" s="193">
        <v>47008</v>
      </c>
      <c r="AL35" s="193"/>
      <c r="AM35" s="193"/>
      <c r="AN35" s="193"/>
      <c r="AO35" s="105"/>
      <c r="AP35" s="193">
        <v>46059</v>
      </c>
      <c r="AQ35" s="193"/>
      <c r="AR35" s="193"/>
      <c r="AS35" s="194"/>
    </row>
    <row r="36" spans="1:45" ht="12.75" x14ac:dyDescent="0.2">
      <c r="A36" s="189" t="s">
        <v>192</v>
      </c>
      <c r="B36" s="190"/>
      <c r="C36" s="191" t="s">
        <v>193</v>
      </c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2" t="s">
        <v>194</v>
      </c>
      <c r="AD36" s="192"/>
      <c r="AE36" s="192"/>
      <c r="AF36" s="192"/>
      <c r="AG36" s="217">
        <f>SUM(AG34:AJ35)</f>
        <v>89448</v>
      </c>
      <c r="AH36" s="218"/>
      <c r="AI36" s="218"/>
      <c r="AJ36" s="218"/>
      <c r="AK36" s="217">
        <f>SUM(AK34:AN35)</f>
        <v>86310</v>
      </c>
      <c r="AL36" s="218"/>
      <c r="AM36" s="218"/>
      <c r="AN36" s="218"/>
      <c r="AO36" s="109"/>
      <c r="AP36" s="217">
        <f>SUM(AP34:AS35)</f>
        <v>85361</v>
      </c>
      <c r="AQ36" s="218"/>
      <c r="AR36" s="218"/>
      <c r="AS36" s="219"/>
    </row>
    <row r="37" spans="1:45" ht="12.75" x14ac:dyDescent="0.2">
      <c r="A37" s="189" t="s">
        <v>7</v>
      </c>
      <c r="B37" s="190"/>
      <c r="C37" s="191" t="s">
        <v>544</v>
      </c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220" t="s">
        <v>545</v>
      </c>
      <c r="AD37" s="220"/>
      <c r="AE37" s="220"/>
      <c r="AF37" s="220"/>
      <c r="AG37" s="223">
        <v>0</v>
      </c>
      <c r="AH37" s="223"/>
      <c r="AI37" s="223"/>
      <c r="AJ37" s="223"/>
      <c r="AK37" s="223">
        <v>0</v>
      </c>
      <c r="AL37" s="223"/>
      <c r="AM37" s="223"/>
      <c r="AN37" s="223"/>
      <c r="AO37" s="111"/>
      <c r="AP37" s="223">
        <v>0</v>
      </c>
      <c r="AQ37" s="223"/>
      <c r="AR37" s="223"/>
      <c r="AS37" s="224"/>
    </row>
    <row r="38" spans="1:45" ht="12.75" x14ac:dyDescent="0.2">
      <c r="A38" s="189">
        <v>29</v>
      </c>
      <c r="B38" s="190"/>
      <c r="C38" s="191" t="s">
        <v>546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220" t="s">
        <v>547</v>
      </c>
      <c r="AD38" s="220"/>
      <c r="AE38" s="220"/>
      <c r="AF38" s="220"/>
      <c r="AG38" s="221">
        <v>0</v>
      </c>
      <c r="AH38" s="221"/>
      <c r="AI38" s="221"/>
      <c r="AJ38" s="221"/>
      <c r="AK38" s="221">
        <v>0</v>
      </c>
      <c r="AL38" s="221"/>
      <c r="AM38" s="221"/>
      <c r="AN38" s="221"/>
      <c r="AO38" s="110"/>
      <c r="AP38" s="221">
        <v>0</v>
      </c>
      <c r="AQ38" s="221"/>
      <c r="AR38" s="221"/>
      <c r="AS38" s="222"/>
    </row>
    <row r="39" spans="1:45" ht="12.75" x14ac:dyDescent="0.2">
      <c r="A39" s="189">
        <v>30</v>
      </c>
      <c r="B39" s="190"/>
      <c r="C39" s="191" t="s">
        <v>548</v>
      </c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220" t="s">
        <v>549</v>
      </c>
      <c r="AD39" s="220"/>
      <c r="AE39" s="220"/>
      <c r="AF39" s="220"/>
      <c r="AG39" s="221">
        <v>0</v>
      </c>
      <c r="AH39" s="221"/>
      <c r="AI39" s="221"/>
      <c r="AJ39" s="221"/>
      <c r="AK39" s="221">
        <v>0</v>
      </c>
      <c r="AL39" s="221"/>
      <c r="AM39" s="221"/>
      <c r="AN39" s="221"/>
      <c r="AO39" s="110"/>
      <c r="AP39" s="221">
        <v>0</v>
      </c>
      <c r="AQ39" s="221"/>
      <c r="AR39" s="221"/>
      <c r="AS39" s="222"/>
    </row>
    <row r="40" spans="1:45" ht="12.75" x14ac:dyDescent="0.2">
      <c r="A40" s="189">
        <v>31</v>
      </c>
      <c r="B40" s="190"/>
      <c r="C40" s="191" t="s">
        <v>550</v>
      </c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220" t="s">
        <v>551</v>
      </c>
      <c r="AD40" s="220"/>
      <c r="AE40" s="220"/>
      <c r="AF40" s="220"/>
      <c r="AG40" s="221">
        <v>0</v>
      </c>
      <c r="AH40" s="221"/>
      <c r="AI40" s="221"/>
      <c r="AJ40" s="221"/>
      <c r="AK40" s="221">
        <v>0</v>
      </c>
      <c r="AL40" s="221"/>
      <c r="AM40" s="221"/>
      <c r="AN40" s="221"/>
      <c r="AO40" s="110"/>
      <c r="AP40" s="221">
        <v>0</v>
      </c>
      <c r="AQ40" s="221"/>
      <c r="AR40" s="221"/>
      <c r="AS40" s="222"/>
    </row>
    <row r="41" spans="1:45" ht="12.75" x14ac:dyDescent="0.2">
      <c r="A41" s="189">
        <v>32</v>
      </c>
      <c r="B41" s="190"/>
      <c r="C41" s="191" t="s">
        <v>552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2" t="s">
        <v>195</v>
      </c>
      <c r="AD41" s="192"/>
      <c r="AE41" s="192"/>
      <c r="AF41" s="192"/>
      <c r="AG41" s="214">
        <f>SUM(AG37:AJ40)</f>
        <v>0</v>
      </c>
      <c r="AH41" s="215"/>
      <c r="AI41" s="215"/>
      <c r="AJ41" s="215"/>
      <c r="AK41" s="214">
        <f>SUM(AK37:AN40)</f>
        <v>0</v>
      </c>
      <c r="AL41" s="215"/>
      <c r="AM41" s="215"/>
      <c r="AN41" s="215"/>
      <c r="AO41" s="108"/>
      <c r="AP41" s="214">
        <f>SUM(AP37:AS40)</f>
        <v>0</v>
      </c>
      <c r="AQ41" s="215"/>
      <c r="AR41" s="215"/>
      <c r="AS41" s="216"/>
    </row>
    <row r="42" spans="1:45" ht="12.75" x14ac:dyDescent="0.2">
      <c r="A42" s="189">
        <v>33</v>
      </c>
      <c r="B42" s="190"/>
      <c r="C42" s="191" t="s">
        <v>196</v>
      </c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2" t="s">
        <v>197</v>
      </c>
      <c r="AD42" s="192"/>
      <c r="AE42" s="192"/>
      <c r="AF42" s="192"/>
      <c r="AG42" s="193">
        <v>0</v>
      </c>
      <c r="AH42" s="193"/>
      <c r="AI42" s="193"/>
      <c r="AJ42" s="193"/>
      <c r="AK42" s="193">
        <v>0</v>
      </c>
      <c r="AL42" s="193"/>
      <c r="AM42" s="193"/>
      <c r="AN42" s="193"/>
      <c r="AO42" s="105"/>
      <c r="AP42" s="193">
        <v>0</v>
      </c>
      <c r="AQ42" s="193"/>
      <c r="AR42" s="193"/>
      <c r="AS42" s="194"/>
    </row>
    <row r="43" spans="1:45" ht="12.75" x14ac:dyDescent="0.2">
      <c r="A43" s="189">
        <v>34</v>
      </c>
      <c r="B43" s="190"/>
      <c r="C43" s="191" t="s">
        <v>198</v>
      </c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2" t="s">
        <v>199</v>
      </c>
      <c r="AD43" s="192"/>
      <c r="AE43" s="192"/>
      <c r="AF43" s="192"/>
      <c r="AG43" s="193">
        <v>0</v>
      </c>
      <c r="AH43" s="193"/>
      <c r="AI43" s="193"/>
      <c r="AJ43" s="193"/>
      <c r="AK43" s="193">
        <v>0</v>
      </c>
      <c r="AL43" s="193"/>
      <c r="AM43" s="193"/>
      <c r="AN43" s="193"/>
      <c r="AO43" s="105"/>
      <c r="AP43" s="193">
        <v>0</v>
      </c>
      <c r="AQ43" s="193"/>
      <c r="AR43" s="193"/>
      <c r="AS43" s="194"/>
    </row>
    <row r="44" spans="1:45" ht="12.75" x14ac:dyDescent="0.2">
      <c r="A44" s="189">
        <v>35</v>
      </c>
      <c r="B44" s="190"/>
      <c r="C44" s="191" t="s">
        <v>201</v>
      </c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2" t="s">
        <v>202</v>
      </c>
      <c r="AD44" s="192"/>
      <c r="AE44" s="192"/>
      <c r="AF44" s="192"/>
      <c r="AG44" s="193">
        <v>0</v>
      </c>
      <c r="AH44" s="193"/>
      <c r="AI44" s="193"/>
      <c r="AJ44" s="193"/>
      <c r="AK44" s="193">
        <v>6000</v>
      </c>
      <c r="AL44" s="193"/>
      <c r="AM44" s="193"/>
      <c r="AN44" s="193"/>
      <c r="AO44" s="105"/>
      <c r="AP44" s="193">
        <v>6000</v>
      </c>
      <c r="AQ44" s="193"/>
      <c r="AR44" s="193"/>
      <c r="AS44" s="194"/>
    </row>
    <row r="45" spans="1:45" ht="12.75" x14ac:dyDescent="0.2">
      <c r="A45" s="189">
        <v>36</v>
      </c>
      <c r="B45" s="190"/>
      <c r="C45" s="191" t="s">
        <v>203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2" t="s">
        <v>204</v>
      </c>
      <c r="AD45" s="192"/>
      <c r="AE45" s="192"/>
      <c r="AF45" s="192"/>
      <c r="AG45" s="193">
        <v>0</v>
      </c>
      <c r="AH45" s="193"/>
      <c r="AI45" s="193"/>
      <c r="AJ45" s="193"/>
      <c r="AK45" s="193">
        <v>0</v>
      </c>
      <c r="AL45" s="193"/>
      <c r="AM45" s="193"/>
      <c r="AN45" s="193"/>
      <c r="AO45" s="105"/>
      <c r="AP45" s="193">
        <v>0</v>
      </c>
      <c r="AQ45" s="193"/>
      <c r="AR45" s="193"/>
      <c r="AS45" s="194"/>
    </row>
    <row r="46" spans="1:45" ht="12.75" x14ac:dyDescent="0.2">
      <c r="A46" s="189">
        <v>37</v>
      </c>
      <c r="B46" s="190"/>
      <c r="C46" s="210" t="s">
        <v>553</v>
      </c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192" t="s">
        <v>206</v>
      </c>
      <c r="AD46" s="192"/>
      <c r="AE46" s="192"/>
      <c r="AF46" s="192"/>
      <c r="AG46" s="193">
        <v>0</v>
      </c>
      <c r="AH46" s="193"/>
      <c r="AI46" s="193"/>
      <c r="AJ46" s="193"/>
      <c r="AK46" s="193">
        <v>0</v>
      </c>
      <c r="AL46" s="193"/>
      <c r="AM46" s="193"/>
      <c r="AN46" s="193"/>
      <c r="AO46" s="105"/>
      <c r="AP46" s="193">
        <v>0</v>
      </c>
      <c r="AQ46" s="193"/>
      <c r="AR46" s="193"/>
      <c r="AS46" s="194"/>
    </row>
    <row r="47" spans="1:45" ht="12.75" x14ac:dyDescent="0.2">
      <c r="A47" s="189">
        <v>38</v>
      </c>
      <c r="B47" s="190"/>
      <c r="C47" s="191" t="s">
        <v>207</v>
      </c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2" t="s">
        <v>208</v>
      </c>
      <c r="AD47" s="192"/>
      <c r="AE47" s="192"/>
      <c r="AF47" s="192"/>
      <c r="AG47" s="193">
        <v>280000</v>
      </c>
      <c r="AH47" s="193"/>
      <c r="AI47" s="193"/>
      <c r="AJ47" s="193"/>
      <c r="AK47" s="193">
        <v>1697411</v>
      </c>
      <c r="AL47" s="193"/>
      <c r="AM47" s="193"/>
      <c r="AN47" s="193"/>
      <c r="AO47" s="105"/>
      <c r="AP47" s="193">
        <v>1697411</v>
      </c>
      <c r="AQ47" s="193"/>
      <c r="AR47" s="193"/>
      <c r="AS47" s="194"/>
    </row>
    <row r="48" spans="1:45" ht="12.75" x14ac:dyDescent="0.2">
      <c r="A48" s="189">
        <v>39</v>
      </c>
      <c r="B48" s="190"/>
      <c r="C48" s="191" t="s">
        <v>554</v>
      </c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2" t="s">
        <v>209</v>
      </c>
      <c r="AD48" s="192"/>
      <c r="AE48" s="192"/>
      <c r="AF48" s="192"/>
      <c r="AG48" s="214">
        <f>SUM(AG42:AJ47)</f>
        <v>280000</v>
      </c>
      <c r="AH48" s="215"/>
      <c r="AI48" s="215"/>
      <c r="AJ48" s="215"/>
      <c r="AK48" s="214">
        <f>AK47+AK44</f>
        <v>1703411</v>
      </c>
      <c r="AL48" s="215"/>
      <c r="AM48" s="215"/>
      <c r="AN48" s="215"/>
      <c r="AO48" s="108"/>
      <c r="AP48" s="214">
        <f>SUM(AP42:AS47)</f>
        <v>1703411</v>
      </c>
      <c r="AQ48" s="215"/>
      <c r="AR48" s="215"/>
      <c r="AS48" s="216"/>
    </row>
    <row r="49" spans="1:45" ht="12.75" x14ac:dyDescent="0.2">
      <c r="A49" s="189">
        <v>40</v>
      </c>
      <c r="B49" s="190"/>
      <c r="C49" s="191" t="s">
        <v>211</v>
      </c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2" t="s">
        <v>212</v>
      </c>
      <c r="AD49" s="192"/>
      <c r="AE49" s="192"/>
      <c r="AF49" s="192"/>
      <c r="AG49" s="193">
        <v>0</v>
      </c>
      <c r="AH49" s="193"/>
      <c r="AI49" s="193"/>
      <c r="AJ49" s="193"/>
      <c r="AK49" s="193">
        <v>77845</v>
      </c>
      <c r="AL49" s="193"/>
      <c r="AM49" s="193"/>
      <c r="AN49" s="193"/>
      <c r="AO49" s="105"/>
      <c r="AP49" s="193">
        <v>77845</v>
      </c>
      <c r="AQ49" s="193"/>
      <c r="AR49" s="193"/>
      <c r="AS49" s="194"/>
    </row>
    <row r="50" spans="1:45" ht="12.75" x14ac:dyDescent="0.2">
      <c r="A50" s="189">
        <v>41</v>
      </c>
      <c r="B50" s="190"/>
      <c r="C50" s="191" t="s">
        <v>214</v>
      </c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2" t="s">
        <v>215</v>
      </c>
      <c r="AD50" s="192"/>
      <c r="AE50" s="192"/>
      <c r="AF50" s="192"/>
      <c r="AG50" s="193">
        <v>0</v>
      </c>
      <c r="AH50" s="193"/>
      <c r="AI50" s="193"/>
      <c r="AJ50" s="193"/>
      <c r="AK50" s="193">
        <v>0</v>
      </c>
      <c r="AL50" s="193"/>
      <c r="AM50" s="193"/>
      <c r="AN50" s="193"/>
      <c r="AO50" s="105"/>
      <c r="AP50" s="193">
        <v>0</v>
      </c>
      <c r="AQ50" s="193"/>
      <c r="AR50" s="193"/>
      <c r="AS50" s="194"/>
    </row>
    <row r="51" spans="1:45" ht="12.75" x14ac:dyDescent="0.2">
      <c r="A51" s="189">
        <v>42</v>
      </c>
      <c r="B51" s="190"/>
      <c r="C51" s="191" t="s">
        <v>555</v>
      </c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2" t="s">
        <v>216</v>
      </c>
      <c r="AD51" s="192"/>
      <c r="AE51" s="192"/>
      <c r="AF51" s="192"/>
      <c r="AG51" s="217">
        <f>SUM(AG49:AJ50)</f>
        <v>0</v>
      </c>
      <c r="AH51" s="218"/>
      <c r="AI51" s="218"/>
      <c r="AJ51" s="218"/>
      <c r="AK51" s="217">
        <f>SUM(AK49:AN50)</f>
        <v>77845</v>
      </c>
      <c r="AL51" s="218"/>
      <c r="AM51" s="218"/>
      <c r="AN51" s="218"/>
      <c r="AO51" s="109"/>
      <c r="AP51" s="217">
        <f>SUM(AP49:AS50)</f>
        <v>77845</v>
      </c>
      <c r="AQ51" s="218"/>
      <c r="AR51" s="218"/>
      <c r="AS51" s="219"/>
    </row>
    <row r="52" spans="1:45" ht="12.75" x14ac:dyDescent="0.2">
      <c r="A52" s="189">
        <v>43</v>
      </c>
      <c r="B52" s="190"/>
      <c r="C52" s="191" t="s">
        <v>218</v>
      </c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2" t="s">
        <v>219</v>
      </c>
      <c r="AD52" s="192"/>
      <c r="AE52" s="192"/>
      <c r="AF52" s="192"/>
      <c r="AG52" s="193">
        <v>104490</v>
      </c>
      <c r="AH52" s="193"/>
      <c r="AI52" s="193"/>
      <c r="AJ52" s="193"/>
      <c r="AK52" s="193">
        <v>105964</v>
      </c>
      <c r="AL52" s="193"/>
      <c r="AM52" s="193"/>
      <c r="AN52" s="193"/>
      <c r="AO52" s="105"/>
      <c r="AP52" s="193">
        <v>105708</v>
      </c>
      <c r="AQ52" s="193"/>
      <c r="AR52" s="193"/>
      <c r="AS52" s="194"/>
    </row>
    <row r="53" spans="1:45" ht="12.75" x14ac:dyDescent="0.2">
      <c r="A53" s="189">
        <v>44</v>
      </c>
      <c r="B53" s="190"/>
      <c r="C53" s="191" t="s">
        <v>556</v>
      </c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2" t="s">
        <v>221</v>
      </c>
      <c r="AD53" s="192"/>
      <c r="AE53" s="192"/>
      <c r="AF53" s="192"/>
      <c r="AG53" s="193">
        <v>0</v>
      </c>
      <c r="AH53" s="193"/>
      <c r="AI53" s="193"/>
      <c r="AJ53" s="193"/>
      <c r="AK53" s="193">
        <v>0</v>
      </c>
      <c r="AL53" s="193"/>
      <c r="AM53" s="193"/>
      <c r="AN53" s="193"/>
      <c r="AO53" s="105"/>
      <c r="AP53" s="193">
        <v>0</v>
      </c>
      <c r="AQ53" s="193"/>
      <c r="AR53" s="193"/>
      <c r="AS53" s="194"/>
    </row>
    <row r="54" spans="1:45" ht="12.75" x14ac:dyDescent="0.2">
      <c r="A54" s="189">
        <v>45</v>
      </c>
      <c r="B54" s="190"/>
      <c r="C54" s="191" t="s">
        <v>557</v>
      </c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2" t="s">
        <v>223</v>
      </c>
      <c r="AD54" s="192"/>
      <c r="AE54" s="192"/>
      <c r="AF54" s="192"/>
      <c r="AG54" s="193">
        <v>0</v>
      </c>
      <c r="AH54" s="193"/>
      <c r="AI54" s="193"/>
      <c r="AJ54" s="193"/>
      <c r="AK54" s="193">
        <v>0</v>
      </c>
      <c r="AL54" s="193"/>
      <c r="AM54" s="193"/>
      <c r="AN54" s="193"/>
      <c r="AO54" s="105"/>
      <c r="AP54" s="193">
        <v>0</v>
      </c>
      <c r="AQ54" s="193"/>
      <c r="AR54" s="193"/>
      <c r="AS54" s="194"/>
    </row>
    <row r="55" spans="1:45" ht="12.75" x14ac:dyDescent="0.2">
      <c r="A55" s="189">
        <v>46</v>
      </c>
      <c r="B55" s="190"/>
      <c r="C55" s="191" t="s">
        <v>224</v>
      </c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2" t="s">
        <v>225</v>
      </c>
      <c r="AD55" s="192"/>
      <c r="AE55" s="192"/>
      <c r="AF55" s="192"/>
      <c r="AG55" s="193">
        <v>0</v>
      </c>
      <c r="AH55" s="193"/>
      <c r="AI55" s="193"/>
      <c r="AJ55" s="193"/>
      <c r="AK55" s="193">
        <v>0</v>
      </c>
      <c r="AL55" s="193"/>
      <c r="AM55" s="193"/>
      <c r="AN55" s="193"/>
      <c r="AO55" s="105"/>
      <c r="AP55" s="193">
        <v>0</v>
      </c>
      <c r="AQ55" s="193"/>
      <c r="AR55" s="193"/>
      <c r="AS55" s="194"/>
    </row>
    <row r="56" spans="1:45" ht="12.75" x14ac:dyDescent="0.2">
      <c r="A56" s="189">
        <v>47</v>
      </c>
      <c r="B56" s="190"/>
      <c r="C56" s="191" t="s">
        <v>226</v>
      </c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2" t="s">
        <v>227</v>
      </c>
      <c r="AD56" s="192"/>
      <c r="AE56" s="192"/>
      <c r="AF56" s="192"/>
      <c r="AG56" s="193">
        <v>0</v>
      </c>
      <c r="AH56" s="193"/>
      <c r="AI56" s="193"/>
      <c r="AJ56" s="193"/>
      <c r="AK56" s="193">
        <v>10300</v>
      </c>
      <c r="AL56" s="193"/>
      <c r="AM56" s="193"/>
      <c r="AN56" s="193"/>
      <c r="AO56" s="105"/>
      <c r="AP56" s="193">
        <v>10300</v>
      </c>
      <c r="AQ56" s="193"/>
      <c r="AR56" s="193"/>
      <c r="AS56" s="194"/>
    </row>
    <row r="57" spans="1:45" ht="12.75" x14ac:dyDescent="0.2">
      <c r="A57" s="189">
        <v>48</v>
      </c>
      <c r="B57" s="190"/>
      <c r="C57" s="191" t="s">
        <v>558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2" t="s">
        <v>228</v>
      </c>
      <c r="AD57" s="192"/>
      <c r="AE57" s="192"/>
      <c r="AF57" s="192"/>
      <c r="AG57" s="214">
        <f>SUM(AG52:AJ56)</f>
        <v>104490</v>
      </c>
      <c r="AH57" s="215"/>
      <c r="AI57" s="215"/>
      <c r="AJ57" s="215"/>
      <c r="AK57" s="214">
        <f>SUM(AK52:AN56)</f>
        <v>116264</v>
      </c>
      <c r="AL57" s="215"/>
      <c r="AM57" s="215"/>
      <c r="AN57" s="215"/>
      <c r="AO57" s="108"/>
      <c r="AP57" s="214">
        <f>SUM(AP52:AS56)</f>
        <v>116008</v>
      </c>
      <c r="AQ57" s="215"/>
      <c r="AR57" s="215"/>
      <c r="AS57" s="216"/>
    </row>
    <row r="58" spans="1:45" ht="12.75" x14ac:dyDescent="0.2">
      <c r="A58" s="202">
        <v>49</v>
      </c>
      <c r="B58" s="203"/>
      <c r="C58" s="204" t="s">
        <v>559</v>
      </c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5" t="s">
        <v>229</v>
      </c>
      <c r="AD58" s="205"/>
      <c r="AE58" s="205"/>
      <c r="AF58" s="205"/>
      <c r="AG58" s="206">
        <f>SUM(AG33,AG36,AG41,AG48,AG51,AG57)</f>
        <v>547068</v>
      </c>
      <c r="AH58" s="207"/>
      <c r="AI58" s="207"/>
      <c r="AJ58" s="207"/>
      <c r="AK58" s="206">
        <f>SUM(AK33,AK36,AK48,AK51,AK57)</f>
        <v>2189608</v>
      </c>
      <c r="AL58" s="207"/>
      <c r="AM58" s="207"/>
      <c r="AN58" s="207"/>
      <c r="AO58" s="107"/>
      <c r="AP58" s="206">
        <f>SUM(AP33,AP36,AP48,AP51,AP57)</f>
        <v>2188403</v>
      </c>
      <c r="AQ58" s="207"/>
      <c r="AR58" s="207"/>
      <c r="AS58" s="208"/>
    </row>
    <row r="59" spans="1:45" ht="12.75" x14ac:dyDescent="0.2">
      <c r="A59" s="189">
        <v>50</v>
      </c>
      <c r="B59" s="190"/>
      <c r="C59" s="191" t="s">
        <v>230</v>
      </c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2" t="s">
        <v>231</v>
      </c>
      <c r="AD59" s="192"/>
      <c r="AE59" s="192"/>
      <c r="AF59" s="192"/>
      <c r="AG59" s="193">
        <v>0</v>
      </c>
      <c r="AH59" s="193"/>
      <c r="AI59" s="193"/>
      <c r="AJ59" s="193"/>
      <c r="AK59" s="193">
        <v>0</v>
      </c>
      <c r="AL59" s="193"/>
      <c r="AM59" s="193"/>
      <c r="AN59" s="193"/>
      <c r="AO59" s="105"/>
      <c r="AP59" s="193">
        <v>0</v>
      </c>
      <c r="AQ59" s="193"/>
      <c r="AR59" s="193"/>
      <c r="AS59" s="194"/>
    </row>
    <row r="60" spans="1:45" ht="12.75" x14ac:dyDescent="0.2">
      <c r="A60" s="189">
        <v>51</v>
      </c>
      <c r="B60" s="190"/>
      <c r="C60" s="191" t="s">
        <v>232</v>
      </c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2" t="s">
        <v>233</v>
      </c>
      <c r="AD60" s="192"/>
      <c r="AE60" s="192"/>
      <c r="AF60" s="192"/>
      <c r="AG60" s="193">
        <v>0</v>
      </c>
      <c r="AH60" s="193"/>
      <c r="AI60" s="193"/>
      <c r="AJ60" s="193"/>
      <c r="AK60" s="193">
        <v>0</v>
      </c>
      <c r="AL60" s="193"/>
      <c r="AM60" s="193"/>
      <c r="AN60" s="193"/>
      <c r="AO60" s="105"/>
      <c r="AP60" s="193">
        <v>0</v>
      </c>
      <c r="AQ60" s="193"/>
      <c r="AR60" s="193"/>
      <c r="AS60" s="194"/>
    </row>
    <row r="61" spans="1:45" ht="12.75" x14ac:dyDescent="0.2">
      <c r="A61" s="189">
        <v>52</v>
      </c>
      <c r="B61" s="190"/>
      <c r="C61" s="191" t="s">
        <v>234</v>
      </c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2" t="s">
        <v>235</v>
      </c>
      <c r="AD61" s="192"/>
      <c r="AE61" s="192"/>
      <c r="AF61" s="192"/>
      <c r="AG61" s="193">
        <v>0</v>
      </c>
      <c r="AH61" s="193"/>
      <c r="AI61" s="193"/>
      <c r="AJ61" s="193"/>
      <c r="AK61" s="193">
        <v>0</v>
      </c>
      <c r="AL61" s="193"/>
      <c r="AM61" s="193"/>
      <c r="AN61" s="193"/>
      <c r="AO61" s="105"/>
      <c r="AP61" s="193">
        <v>0</v>
      </c>
      <c r="AQ61" s="193"/>
      <c r="AR61" s="193"/>
      <c r="AS61" s="194"/>
    </row>
    <row r="62" spans="1:45" ht="12.75" x14ac:dyDescent="0.2">
      <c r="A62" s="189">
        <v>53</v>
      </c>
      <c r="B62" s="190"/>
      <c r="C62" s="191" t="s">
        <v>236</v>
      </c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2" t="s">
        <v>237</v>
      </c>
      <c r="AD62" s="192"/>
      <c r="AE62" s="192"/>
      <c r="AF62" s="192"/>
      <c r="AG62" s="193">
        <v>0</v>
      </c>
      <c r="AH62" s="193"/>
      <c r="AI62" s="193"/>
      <c r="AJ62" s="193"/>
      <c r="AK62" s="193">
        <v>0</v>
      </c>
      <c r="AL62" s="193"/>
      <c r="AM62" s="193"/>
      <c r="AN62" s="193"/>
      <c r="AO62" s="105"/>
      <c r="AP62" s="193">
        <v>0</v>
      </c>
      <c r="AQ62" s="193"/>
      <c r="AR62" s="193"/>
      <c r="AS62" s="194"/>
    </row>
    <row r="63" spans="1:45" ht="12.75" x14ac:dyDescent="0.2">
      <c r="A63" s="189">
        <v>54</v>
      </c>
      <c r="B63" s="190"/>
      <c r="C63" s="191" t="s">
        <v>238</v>
      </c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192" t="s">
        <v>239</v>
      </c>
      <c r="AD63" s="192"/>
      <c r="AE63" s="192"/>
      <c r="AF63" s="192"/>
      <c r="AG63" s="193">
        <v>0</v>
      </c>
      <c r="AH63" s="193"/>
      <c r="AI63" s="193"/>
      <c r="AJ63" s="193"/>
      <c r="AK63" s="193">
        <v>0</v>
      </c>
      <c r="AL63" s="193"/>
      <c r="AM63" s="193"/>
      <c r="AN63" s="193"/>
      <c r="AO63" s="105"/>
      <c r="AP63" s="193">
        <v>0</v>
      </c>
      <c r="AQ63" s="193"/>
      <c r="AR63" s="193"/>
      <c r="AS63" s="194"/>
    </row>
    <row r="64" spans="1:45" ht="12.75" x14ac:dyDescent="0.2">
      <c r="A64" s="189">
        <v>55</v>
      </c>
      <c r="B64" s="190"/>
      <c r="C64" s="191" t="s">
        <v>241</v>
      </c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191"/>
      <c r="Y64" s="191"/>
      <c r="Z64" s="191"/>
      <c r="AA64" s="191"/>
      <c r="AB64" s="191"/>
      <c r="AC64" s="192" t="s">
        <v>242</v>
      </c>
      <c r="AD64" s="192"/>
      <c r="AE64" s="192"/>
      <c r="AF64" s="192"/>
      <c r="AG64" s="193">
        <v>0</v>
      </c>
      <c r="AH64" s="193"/>
      <c r="AI64" s="193"/>
      <c r="AJ64" s="193"/>
      <c r="AK64" s="193">
        <v>0</v>
      </c>
      <c r="AL64" s="193"/>
      <c r="AM64" s="193"/>
      <c r="AN64" s="193"/>
      <c r="AO64" s="105"/>
      <c r="AP64" s="193">
        <v>0</v>
      </c>
      <c r="AQ64" s="193"/>
      <c r="AR64" s="193"/>
      <c r="AS64" s="194"/>
    </row>
    <row r="65" spans="1:45" ht="12.75" x14ac:dyDescent="0.2">
      <c r="A65" s="189">
        <v>56</v>
      </c>
      <c r="B65" s="190"/>
      <c r="C65" s="191" t="s">
        <v>244</v>
      </c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192" t="s">
        <v>245</v>
      </c>
      <c r="AD65" s="192"/>
      <c r="AE65" s="192"/>
      <c r="AF65" s="192"/>
      <c r="AG65" s="193">
        <v>0</v>
      </c>
      <c r="AH65" s="193"/>
      <c r="AI65" s="193"/>
      <c r="AJ65" s="193"/>
      <c r="AK65" s="193">
        <v>0</v>
      </c>
      <c r="AL65" s="193"/>
      <c r="AM65" s="193"/>
      <c r="AN65" s="193"/>
      <c r="AO65" s="105"/>
      <c r="AP65" s="193">
        <v>0</v>
      </c>
      <c r="AQ65" s="193"/>
      <c r="AR65" s="193"/>
      <c r="AS65" s="194"/>
    </row>
    <row r="66" spans="1:45" ht="12.75" x14ac:dyDescent="0.2">
      <c r="A66" s="189">
        <v>57</v>
      </c>
      <c r="B66" s="190"/>
      <c r="C66" s="191" t="s">
        <v>247</v>
      </c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2" t="s">
        <v>248</v>
      </c>
      <c r="AD66" s="192"/>
      <c r="AE66" s="192"/>
      <c r="AF66" s="192"/>
      <c r="AG66" s="193">
        <v>0</v>
      </c>
      <c r="AH66" s="193"/>
      <c r="AI66" s="193"/>
      <c r="AJ66" s="193"/>
      <c r="AK66" s="193">
        <v>0</v>
      </c>
      <c r="AL66" s="193"/>
      <c r="AM66" s="193"/>
      <c r="AN66" s="193"/>
      <c r="AO66" s="105"/>
      <c r="AP66" s="193">
        <v>0</v>
      </c>
      <c r="AQ66" s="193"/>
      <c r="AR66" s="193"/>
      <c r="AS66" s="194"/>
    </row>
    <row r="67" spans="1:45" ht="12.75" x14ac:dyDescent="0.2">
      <c r="A67" s="202">
        <v>58</v>
      </c>
      <c r="B67" s="203"/>
      <c r="C67" s="204" t="s">
        <v>560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5" t="s">
        <v>250</v>
      </c>
      <c r="AD67" s="205"/>
      <c r="AE67" s="205"/>
      <c r="AF67" s="205"/>
      <c r="AG67" s="206">
        <f>SUM(AG59:AJ66)</f>
        <v>0</v>
      </c>
      <c r="AH67" s="207"/>
      <c r="AI67" s="207"/>
      <c r="AJ67" s="207"/>
      <c r="AK67" s="206">
        <f>SUM(AK59:AN66)</f>
        <v>0</v>
      </c>
      <c r="AL67" s="207"/>
      <c r="AM67" s="207"/>
      <c r="AN67" s="207"/>
      <c r="AO67" s="107"/>
      <c r="AP67" s="206">
        <f>SUM(AP59:AS66)</f>
        <v>0</v>
      </c>
      <c r="AQ67" s="207"/>
      <c r="AR67" s="207"/>
      <c r="AS67" s="208"/>
    </row>
    <row r="68" spans="1:45" ht="12.75" x14ac:dyDescent="0.2">
      <c r="A68" s="189">
        <v>59</v>
      </c>
      <c r="B68" s="190"/>
      <c r="C68" s="213" t="s">
        <v>252</v>
      </c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192" t="s">
        <v>253</v>
      </c>
      <c r="AD68" s="192"/>
      <c r="AE68" s="192"/>
      <c r="AF68" s="192"/>
      <c r="AG68" s="193">
        <v>0</v>
      </c>
      <c r="AH68" s="193"/>
      <c r="AI68" s="193"/>
      <c r="AJ68" s="193"/>
      <c r="AK68" s="193">
        <v>0</v>
      </c>
      <c r="AL68" s="193"/>
      <c r="AM68" s="193"/>
      <c r="AN68" s="193"/>
      <c r="AO68" s="105"/>
      <c r="AP68" s="193">
        <v>0</v>
      </c>
      <c r="AQ68" s="193"/>
      <c r="AR68" s="193"/>
      <c r="AS68" s="194"/>
    </row>
    <row r="69" spans="1:45" ht="12.75" x14ac:dyDescent="0.2">
      <c r="A69" s="189">
        <v>60</v>
      </c>
      <c r="B69" s="190"/>
      <c r="C69" s="213" t="s">
        <v>254</v>
      </c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192" t="s">
        <v>255</v>
      </c>
      <c r="AD69" s="192"/>
      <c r="AE69" s="192"/>
      <c r="AF69" s="192"/>
      <c r="AG69" s="193">
        <v>0</v>
      </c>
      <c r="AH69" s="193"/>
      <c r="AI69" s="193"/>
      <c r="AJ69" s="193"/>
      <c r="AK69" s="193">
        <v>0</v>
      </c>
      <c r="AL69" s="193"/>
      <c r="AM69" s="193"/>
      <c r="AN69" s="193"/>
      <c r="AO69" s="105"/>
      <c r="AP69" s="193">
        <v>0</v>
      </c>
      <c r="AQ69" s="193"/>
      <c r="AR69" s="193"/>
      <c r="AS69" s="194"/>
    </row>
    <row r="70" spans="1:45" ht="12.75" x14ac:dyDescent="0.2">
      <c r="A70" s="189">
        <v>61</v>
      </c>
      <c r="B70" s="190"/>
      <c r="C70" s="213" t="s">
        <v>256</v>
      </c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192" t="s">
        <v>257</v>
      </c>
      <c r="AD70" s="192"/>
      <c r="AE70" s="192"/>
      <c r="AF70" s="192"/>
      <c r="AG70" s="193">
        <v>0</v>
      </c>
      <c r="AH70" s="193"/>
      <c r="AI70" s="193"/>
      <c r="AJ70" s="193"/>
      <c r="AK70" s="193">
        <v>0</v>
      </c>
      <c r="AL70" s="193"/>
      <c r="AM70" s="193"/>
      <c r="AN70" s="193"/>
      <c r="AO70" s="105"/>
      <c r="AP70" s="193">
        <v>0</v>
      </c>
      <c r="AQ70" s="193"/>
      <c r="AR70" s="193"/>
      <c r="AS70" s="194"/>
    </row>
    <row r="71" spans="1:45" ht="12.75" x14ac:dyDescent="0.2">
      <c r="A71" s="189">
        <v>62</v>
      </c>
      <c r="B71" s="190"/>
      <c r="C71" s="213" t="s">
        <v>258</v>
      </c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192" t="s">
        <v>259</v>
      </c>
      <c r="AD71" s="192"/>
      <c r="AE71" s="192"/>
      <c r="AF71" s="192"/>
      <c r="AG71" s="193">
        <v>0</v>
      </c>
      <c r="AH71" s="193"/>
      <c r="AI71" s="193"/>
      <c r="AJ71" s="193"/>
      <c r="AK71" s="193">
        <v>0</v>
      </c>
      <c r="AL71" s="193"/>
      <c r="AM71" s="193"/>
      <c r="AN71" s="193"/>
      <c r="AO71" s="105"/>
      <c r="AP71" s="193">
        <v>0</v>
      </c>
      <c r="AQ71" s="193"/>
      <c r="AR71" s="193"/>
      <c r="AS71" s="194"/>
    </row>
    <row r="72" spans="1:45" ht="12.75" x14ac:dyDescent="0.2">
      <c r="A72" s="189">
        <v>63</v>
      </c>
      <c r="B72" s="190"/>
      <c r="C72" s="213" t="s">
        <v>561</v>
      </c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192" t="s">
        <v>260</v>
      </c>
      <c r="AD72" s="192"/>
      <c r="AE72" s="192"/>
      <c r="AF72" s="192"/>
      <c r="AG72" s="214">
        <f>SUM(AG68:AJ71)</f>
        <v>0</v>
      </c>
      <c r="AH72" s="215"/>
      <c r="AI72" s="215"/>
      <c r="AJ72" s="215"/>
      <c r="AK72" s="214">
        <f>SUM(AK68:AN71)</f>
        <v>0</v>
      </c>
      <c r="AL72" s="215"/>
      <c r="AM72" s="215"/>
      <c r="AN72" s="215"/>
      <c r="AO72" s="108"/>
      <c r="AP72" s="214">
        <f>SUM(AP68:AS71)</f>
        <v>0</v>
      </c>
      <c r="AQ72" s="215"/>
      <c r="AR72" s="215"/>
      <c r="AS72" s="216"/>
    </row>
    <row r="73" spans="1:45" ht="12.75" x14ac:dyDescent="0.2">
      <c r="A73" s="189">
        <v>64</v>
      </c>
      <c r="B73" s="190"/>
      <c r="C73" s="213" t="s">
        <v>261</v>
      </c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192" t="s">
        <v>262</v>
      </c>
      <c r="AD73" s="192"/>
      <c r="AE73" s="192"/>
      <c r="AF73" s="192"/>
      <c r="AG73" s="193">
        <v>0</v>
      </c>
      <c r="AH73" s="193"/>
      <c r="AI73" s="193"/>
      <c r="AJ73" s="193"/>
      <c r="AK73" s="193">
        <v>0</v>
      </c>
      <c r="AL73" s="193"/>
      <c r="AM73" s="193"/>
      <c r="AN73" s="193"/>
      <c r="AO73" s="105"/>
      <c r="AP73" s="193">
        <v>0</v>
      </c>
      <c r="AQ73" s="193"/>
      <c r="AR73" s="193"/>
      <c r="AS73" s="194"/>
    </row>
    <row r="74" spans="1:45" ht="12.75" x14ac:dyDescent="0.2">
      <c r="A74" s="189">
        <v>65</v>
      </c>
      <c r="B74" s="190"/>
      <c r="C74" s="213" t="s">
        <v>263</v>
      </c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192" t="s">
        <v>264</v>
      </c>
      <c r="AD74" s="192"/>
      <c r="AE74" s="192"/>
      <c r="AF74" s="192"/>
      <c r="AG74" s="193">
        <v>0</v>
      </c>
      <c r="AH74" s="193"/>
      <c r="AI74" s="193"/>
      <c r="AJ74" s="193"/>
      <c r="AK74" s="193">
        <v>0</v>
      </c>
      <c r="AL74" s="193"/>
      <c r="AM74" s="193"/>
      <c r="AN74" s="193"/>
      <c r="AO74" s="105"/>
      <c r="AP74" s="193">
        <v>0</v>
      </c>
      <c r="AQ74" s="193"/>
      <c r="AR74" s="193"/>
      <c r="AS74" s="194"/>
    </row>
    <row r="75" spans="1:45" ht="12.75" x14ac:dyDescent="0.2">
      <c r="A75" s="189">
        <v>66</v>
      </c>
      <c r="B75" s="190"/>
      <c r="C75" s="213" t="s">
        <v>265</v>
      </c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192" t="s">
        <v>266</v>
      </c>
      <c r="AD75" s="192"/>
      <c r="AE75" s="192"/>
      <c r="AF75" s="192"/>
      <c r="AG75" s="193">
        <v>0</v>
      </c>
      <c r="AH75" s="193"/>
      <c r="AI75" s="193"/>
      <c r="AJ75" s="193"/>
      <c r="AK75" s="193">
        <v>0</v>
      </c>
      <c r="AL75" s="193"/>
      <c r="AM75" s="193"/>
      <c r="AN75" s="193"/>
      <c r="AO75" s="105"/>
      <c r="AP75" s="193">
        <v>0</v>
      </c>
      <c r="AQ75" s="193"/>
      <c r="AR75" s="193"/>
      <c r="AS75" s="194"/>
    </row>
    <row r="76" spans="1:45" ht="12.75" x14ac:dyDescent="0.2">
      <c r="A76" s="189">
        <v>67</v>
      </c>
      <c r="B76" s="190"/>
      <c r="C76" s="213" t="s">
        <v>267</v>
      </c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  <c r="AB76" s="213"/>
      <c r="AC76" s="192" t="s">
        <v>268</v>
      </c>
      <c r="AD76" s="192"/>
      <c r="AE76" s="192"/>
      <c r="AF76" s="192"/>
      <c r="AG76" s="193">
        <v>0</v>
      </c>
      <c r="AH76" s="193"/>
      <c r="AI76" s="193"/>
      <c r="AJ76" s="193"/>
      <c r="AK76" s="193">
        <v>0</v>
      </c>
      <c r="AL76" s="193"/>
      <c r="AM76" s="193"/>
      <c r="AN76" s="193"/>
      <c r="AO76" s="105"/>
      <c r="AP76" s="193">
        <v>0</v>
      </c>
      <c r="AQ76" s="193"/>
      <c r="AR76" s="193"/>
      <c r="AS76" s="194"/>
    </row>
    <row r="77" spans="1:45" ht="12.75" x14ac:dyDescent="0.2">
      <c r="A77" s="189">
        <v>68</v>
      </c>
      <c r="B77" s="190"/>
      <c r="C77" s="213" t="s">
        <v>269</v>
      </c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192" t="s">
        <v>270</v>
      </c>
      <c r="AD77" s="192"/>
      <c r="AE77" s="192"/>
      <c r="AF77" s="192"/>
      <c r="AG77" s="193">
        <v>0</v>
      </c>
      <c r="AH77" s="193"/>
      <c r="AI77" s="193"/>
      <c r="AJ77" s="193"/>
      <c r="AK77" s="193">
        <v>0</v>
      </c>
      <c r="AL77" s="193"/>
      <c r="AM77" s="193"/>
      <c r="AN77" s="193"/>
      <c r="AO77" s="105"/>
      <c r="AP77" s="193">
        <v>0</v>
      </c>
      <c r="AQ77" s="193"/>
      <c r="AR77" s="193"/>
      <c r="AS77" s="194"/>
    </row>
    <row r="78" spans="1:45" ht="12.75" x14ac:dyDescent="0.2">
      <c r="A78" s="189">
        <v>69</v>
      </c>
      <c r="B78" s="190"/>
      <c r="C78" s="213" t="s">
        <v>271</v>
      </c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  <c r="AA78" s="213"/>
      <c r="AB78" s="213"/>
      <c r="AC78" s="192" t="s">
        <v>272</v>
      </c>
      <c r="AD78" s="192"/>
      <c r="AE78" s="192"/>
      <c r="AF78" s="192"/>
      <c r="AG78" s="193">
        <v>0</v>
      </c>
      <c r="AH78" s="193"/>
      <c r="AI78" s="193"/>
      <c r="AJ78" s="193"/>
      <c r="AK78" s="193">
        <v>0</v>
      </c>
      <c r="AL78" s="193"/>
      <c r="AM78" s="193"/>
      <c r="AN78" s="193"/>
      <c r="AO78" s="105"/>
      <c r="AP78" s="193">
        <v>0</v>
      </c>
      <c r="AQ78" s="193"/>
      <c r="AR78" s="193"/>
      <c r="AS78" s="194"/>
    </row>
    <row r="79" spans="1:45" ht="12.75" x14ac:dyDescent="0.2">
      <c r="A79" s="189">
        <v>70</v>
      </c>
      <c r="B79" s="190"/>
      <c r="C79" s="213" t="s">
        <v>273</v>
      </c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  <c r="AA79" s="213"/>
      <c r="AB79" s="213"/>
      <c r="AC79" s="192" t="s">
        <v>274</v>
      </c>
      <c r="AD79" s="192"/>
      <c r="AE79" s="192"/>
      <c r="AF79" s="192"/>
      <c r="AG79" s="193">
        <v>0</v>
      </c>
      <c r="AH79" s="193"/>
      <c r="AI79" s="193"/>
      <c r="AJ79" s="193"/>
      <c r="AK79" s="193">
        <v>0</v>
      </c>
      <c r="AL79" s="193"/>
      <c r="AM79" s="193"/>
      <c r="AN79" s="193"/>
      <c r="AO79" s="105"/>
      <c r="AP79" s="193">
        <v>0</v>
      </c>
      <c r="AQ79" s="193"/>
      <c r="AR79" s="193"/>
      <c r="AS79" s="194"/>
    </row>
    <row r="80" spans="1:45" ht="12.75" x14ac:dyDescent="0.2">
      <c r="A80" s="189">
        <v>71</v>
      </c>
      <c r="B80" s="190"/>
      <c r="C80" s="212" t="s">
        <v>275</v>
      </c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  <c r="AC80" s="192" t="s">
        <v>276</v>
      </c>
      <c r="AD80" s="192"/>
      <c r="AE80" s="192"/>
      <c r="AF80" s="192"/>
      <c r="AG80" s="193">
        <v>0</v>
      </c>
      <c r="AH80" s="193"/>
      <c r="AI80" s="193"/>
      <c r="AJ80" s="193"/>
      <c r="AK80" s="193">
        <v>0</v>
      </c>
      <c r="AL80" s="193"/>
      <c r="AM80" s="193"/>
      <c r="AN80" s="193"/>
      <c r="AO80" s="105"/>
      <c r="AP80" s="193">
        <v>0</v>
      </c>
      <c r="AQ80" s="193"/>
      <c r="AR80" s="193"/>
      <c r="AS80" s="194"/>
    </row>
    <row r="81" spans="1:45" ht="12.75" x14ac:dyDescent="0.2">
      <c r="A81" s="189">
        <v>72</v>
      </c>
      <c r="B81" s="190"/>
      <c r="C81" s="213" t="s">
        <v>277</v>
      </c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192" t="s">
        <v>278</v>
      </c>
      <c r="AD81" s="192"/>
      <c r="AE81" s="192"/>
      <c r="AF81" s="192"/>
      <c r="AG81" s="193">
        <v>0</v>
      </c>
      <c r="AH81" s="193"/>
      <c r="AI81" s="193"/>
      <c r="AJ81" s="193"/>
      <c r="AK81" s="193">
        <v>0</v>
      </c>
      <c r="AL81" s="193"/>
      <c r="AM81" s="193"/>
      <c r="AN81" s="193"/>
      <c r="AO81" s="105"/>
      <c r="AP81" s="193">
        <v>0</v>
      </c>
      <c r="AQ81" s="193"/>
      <c r="AR81" s="193"/>
      <c r="AS81" s="194"/>
    </row>
    <row r="82" spans="1:45" ht="12.75" x14ac:dyDescent="0.2">
      <c r="A82" s="189">
        <v>73</v>
      </c>
      <c r="B82" s="190"/>
      <c r="C82" s="213" t="s">
        <v>279</v>
      </c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  <c r="AA82" s="213"/>
      <c r="AB82" s="213"/>
      <c r="AC82" s="192" t="s">
        <v>280</v>
      </c>
      <c r="AD82" s="192"/>
      <c r="AE82" s="192"/>
      <c r="AF82" s="192"/>
      <c r="AG82" s="193">
        <v>0</v>
      </c>
      <c r="AH82" s="193"/>
      <c r="AI82" s="193"/>
      <c r="AJ82" s="193"/>
      <c r="AK82" s="193">
        <v>356000</v>
      </c>
      <c r="AL82" s="193"/>
      <c r="AM82" s="193"/>
      <c r="AN82" s="193"/>
      <c r="AO82" s="105"/>
      <c r="AP82" s="193">
        <v>356000</v>
      </c>
      <c r="AQ82" s="193"/>
      <c r="AR82" s="193"/>
      <c r="AS82" s="194"/>
    </row>
    <row r="83" spans="1:45" ht="12.75" x14ac:dyDescent="0.2">
      <c r="A83" s="189">
        <v>74</v>
      </c>
      <c r="B83" s="190"/>
      <c r="C83" s="212" t="s">
        <v>281</v>
      </c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192" t="s">
        <v>282</v>
      </c>
      <c r="AD83" s="192"/>
      <c r="AE83" s="192"/>
      <c r="AF83" s="192"/>
      <c r="AG83" s="193">
        <v>0</v>
      </c>
      <c r="AH83" s="193"/>
      <c r="AI83" s="193"/>
      <c r="AJ83" s="193"/>
      <c r="AK83" s="193">
        <v>234626</v>
      </c>
      <c r="AL83" s="193"/>
      <c r="AM83" s="193"/>
      <c r="AN83" s="193"/>
      <c r="AO83" s="105"/>
      <c r="AP83" s="193">
        <v>0</v>
      </c>
      <c r="AQ83" s="193"/>
      <c r="AR83" s="193"/>
      <c r="AS83" s="194"/>
    </row>
    <row r="84" spans="1:45" ht="12.75" x14ac:dyDescent="0.2">
      <c r="A84" s="202">
        <v>75</v>
      </c>
      <c r="B84" s="203"/>
      <c r="C84" s="204" t="s">
        <v>562</v>
      </c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  <c r="AA84" s="204"/>
      <c r="AB84" s="204"/>
      <c r="AC84" s="205" t="s">
        <v>283</v>
      </c>
      <c r="AD84" s="205"/>
      <c r="AE84" s="205"/>
      <c r="AF84" s="205"/>
      <c r="AG84" s="206">
        <f>SUM(AG72,AG73:AJ83)</f>
        <v>0</v>
      </c>
      <c r="AH84" s="207"/>
      <c r="AI84" s="207"/>
      <c r="AJ84" s="207"/>
      <c r="AK84" s="206">
        <f>SUM(AK73:AN83)</f>
        <v>590626</v>
      </c>
      <c r="AL84" s="207"/>
      <c r="AM84" s="207"/>
      <c r="AN84" s="207"/>
      <c r="AO84" s="107"/>
      <c r="AP84" s="206">
        <f>SUM(AP73:AS83)</f>
        <v>356000</v>
      </c>
      <c r="AQ84" s="207"/>
      <c r="AR84" s="207"/>
      <c r="AS84" s="208"/>
    </row>
    <row r="85" spans="1:45" ht="12.75" x14ac:dyDescent="0.2">
      <c r="A85" s="189">
        <v>76</v>
      </c>
      <c r="B85" s="190"/>
      <c r="C85" s="211" t="s">
        <v>284</v>
      </c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192" t="s">
        <v>285</v>
      </c>
      <c r="AD85" s="192"/>
      <c r="AE85" s="192"/>
      <c r="AF85" s="192"/>
      <c r="AG85" s="193">
        <v>0</v>
      </c>
      <c r="AH85" s="193"/>
      <c r="AI85" s="193"/>
      <c r="AJ85" s="193"/>
      <c r="AK85" s="193">
        <v>0</v>
      </c>
      <c r="AL85" s="193"/>
      <c r="AM85" s="193"/>
      <c r="AN85" s="193"/>
      <c r="AO85" s="105"/>
      <c r="AP85" s="193">
        <v>0</v>
      </c>
      <c r="AQ85" s="193"/>
      <c r="AR85" s="193"/>
      <c r="AS85" s="194"/>
    </row>
    <row r="86" spans="1:45" ht="12.75" x14ac:dyDescent="0.2">
      <c r="A86" s="189">
        <v>77</v>
      </c>
      <c r="B86" s="190"/>
      <c r="C86" s="211" t="s">
        <v>286</v>
      </c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192" t="s">
        <v>287</v>
      </c>
      <c r="AD86" s="192"/>
      <c r="AE86" s="192"/>
      <c r="AF86" s="192"/>
      <c r="AG86" s="193">
        <v>0</v>
      </c>
      <c r="AH86" s="193"/>
      <c r="AI86" s="193"/>
      <c r="AJ86" s="193"/>
      <c r="AK86" s="193">
        <v>0</v>
      </c>
      <c r="AL86" s="193"/>
      <c r="AM86" s="193"/>
      <c r="AN86" s="193"/>
      <c r="AO86" s="105"/>
      <c r="AP86" s="193">
        <v>0</v>
      </c>
      <c r="AQ86" s="193"/>
      <c r="AR86" s="193"/>
      <c r="AS86" s="194"/>
    </row>
    <row r="87" spans="1:45" ht="12.75" x14ac:dyDescent="0.2">
      <c r="A87" s="189">
        <v>78</v>
      </c>
      <c r="B87" s="190"/>
      <c r="C87" s="211" t="s">
        <v>288</v>
      </c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192" t="s">
        <v>289</v>
      </c>
      <c r="AD87" s="192"/>
      <c r="AE87" s="192"/>
      <c r="AF87" s="192"/>
      <c r="AG87" s="193">
        <v>0</v>
      </c>
      <c r="AH87" s="193"/>
      <c r="AI87" s="193"/>
      <c r="AJ87" s="193"/>
      <c r="AK87" s="193">
        <v>0</v>
      </c>
      <c r="AL87" s="193"/>
      <c r="AM87" s="193"/>
      <c r="AN87" s="193"/>
      <c r="AO87" s="105"/>
      <c r="AP87" s="193">
        <v>0</v>
      </c>
      <c r="AQ87" s="193"/>
      <c r="AR87" s="193"/>
      <c r="AS87" s="194"/>
    </row>
    <row r="88" spans="1:45" ht="12.75" x14ac:dyDescent="0.2">
      <c r="A88" s="189">
        <v>79</v>
      </c>
      <c r="B88" s="190"/>
      <c r="C88" s="211" t="s">
        <v>290</v>
      </c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192" t="s">
        <v>291</v>
      </c>
      <c r="AD88" s="192"/>
      <c r="AE88" s="192"/>
      <c r="AF88" s="192"/>
      <c r="AG88" s="193">
        <v>0</v>
      </c>
      <c r="AH88" s="193"/>
      <c r="AI88" s="193"/>
      <c r="AJ88" s="193"/>
      <c r="AK88" s="193">
        <v>500000</v>
      </c>
      <c r="AL88" s="193"/>
      <c r="AM88" s="193"/>
      <c r="AN88" s="193"/>
      <c r="AO88" s="105"/>
      <c r="AP88" s="193">
        <v>500000</v>
      </c>
      <c r="AQ88" s="193"/>
      <c r="AR88" s="193"/>
      <c r="AS88" s="194"/>
    </row>
    <row r="89" spans="1:45" ht="12.75" x14ac:dyDescent="0.2">
      <c r="A89" s="189">
        <v>80</v>
      </c>
      <c r="B89" s="190"/>
      <c r="C89" s="210" t="s">
        <v>292</v>
      </c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  <c r="Z89" s="210"/>
      <c r="AA89" s="210"/>
      <c r="AB89" s="210"/>
      <c r="AC89" s="192" t="s">
        <v>293</v>
      </c>
      <c r="AD89" s="192"/>
      <c r="AE89" s="192"/>
      <c r="AF89" s="192"/>
      <c r="AG89" s="193">
        <v>0</v>
      </c>
      <c r="AH89" s="193"/>
      <c r="AI89" s="193"/>
      <c r="AJ89" s="193"/>
      <c r="AK89" s="193">
        <v>0</v>
      </c>
      <c r="AL89" s="193"/>
      <c r="AM89" s="193"/>
      <c r="AN89" s="193"/>
      <c r="AO89" s="105"/>
      <c r="AP89" s="193">
        <v>0</v>
      </c>
      <c r="AQ89" s="193"/>
      <c r="AR89" s="193"/>
      <c r="AS89" s="194"/>
    </row>
    <row r="90" spans="1:45" ht="12.75" x14ac:dyDescent="0.2">
      <c r="A90" s="189">
        <v>81</v>
      </c>
      <c r="B90" s="190"/>
      <c r="C90" s="210" t="s">
        <v>294</v>
      </c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192" t="s">
        <v>295</v>
      </c>
      <c r="AD90" s="192"/>
      <c r="AE90" s="192"/>
      <c r="AF90" s="192"/>
      <c r="AG90" s="193">
        <v>0</v>
      </c>
      <c r="AH90" s="193"/>
      <c r="AI90" s="193"/>
      <c r="AJ90" s="193"/>
      <c r="AK90" s="193">
        <v>0</v>
      </c>
      <c r="AL90" s="193"/>
      <c r="AM90" s="193"/>
      <c r="AN90" s="193"/>
      <c r="AO90" s="105"/>
      <c r="AP90" s="193">
        <v>0</v>
      </c>
      <c r="AQ90" s="193"/>
      <c r="AR90" s="193"/>
      <c r="AS90" s="194"/>
    </row>
    <row r="91" spans="1:45" ht="12.75" x14ac:dyDescent="0.2">
      <c r="A91" s="189">
        <v>82</v>
      </c>
      <c r="B91" s="190"/>
      <c r="C91" s="210" t="s">
        <v>296</v>
      </c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  <c r="AA91" s="210"/>
      <c r="AB91" s="210"/>
      <c r="AC91" s="192" t="s">
        <v>297</v>
      </c>
      <c r="AD91" s="192"/>
      <c r="AE91" s="192"/>
      <c r="AF91" s="192"/>
      <c r="AG91" s="193">
        <v>0</v>
      </c>
      <c r="AH91" s="193"/>
      <c r="AI91" s="193"/>
      <c r="AJ91" s="193"/>
      <c r="AK91" s="193">
        <v>0</v>
      </c>
      <c r="AL91" s="193"/>
      <c r="AM91" s="193"/>
      <c r="AN91" s="193"/>
      <c r="AO91" s="105"/>
      <c r="AP91" s="193">
        <v>0</v>
      </c>
      <c r="AQ91" s="193"/>
      <c r="AR91" s="193"/>
      <c r="AS91" s="194"/>
    </row>
    <row r="92" spans="1:45" ht="12.75" x14ac:dyDescent="0.2">
      <c r="A92" s="202">
        <v>83</v>
      </c>
      <c r="B92" s="203"/>
      <c r="C92" s="209" t="s">
        <v>563</v>
      </c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5" t="s">
        <v>298</v>
      </c>
      <c r="AD92" s="205"/>
      <c r="AE92" s="205"/>
      <c r="AF92" s="205"/>
      <c r="AG92" s="206">
        <f>SUM(AG85:AJ91)</f>
        <v>0</v>
      </c>
      <c r="AH92" s="207"/>
      <c r="AI92" s="207"/>
      <c r="AJ92" s="207"/>
      <c r="AK92" s="206">
        <f>SUM(AK85:AN91)</f>
        <v>500000</v>
      </c>
      <c r="AL92" s="207"/>
      <c r="AM92" s="207"/>
      <c r="AN92" s="207"/>
      <c r="AO92" s="107"/>
      <c r="AP92" s="206">
        <f>SUM(AP85:AS91)</f>
        <v>500000</v>
      </c>
      <c r="AQ92" s="207"/>
      <c r="AR92" s="207"/>
      <c r="AS92" s="208"/>
    </row>
    <row r="93" spans="1:45" ht="12.75" x14ac:dyDescent="0.2">
      <c r="A93" s="189">
        <v>84</v>
      </c>
      <c r="B93" s="190"/>
      <c r="C93" s="191" t="s">
        <v>299</v>
      </c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2" t="s">
        <v>300</v>
      </c>
      <c r="AD93" s="192"/>
      <c r="AE93" s="192"/>
      <c r="AF93" s="192"/>
      <c r="AG93" s="193">
        <v>0</v>
      </c>
      <c r="AH93" s="193"/>
      <c r="AI93" s="193"/>
      <c r="AJ93" s="193"/>
      <c r="AK93" s="193">
        <v>0</v>
      </c>
      <c r="AL93" s="193"/>
      <c r="AM93" s="193"/>
      <c r="AN93" s="193"/>
      <c r="AO93" s="105"/>
      <c r="AP93" s="193">
        <v>0</v>
      </c>
      <c r="AQ93" s="193"/>
      <c r="AR93" s="193"/>
      <c r="AS93" s="194"/>
    </row>
    <row r="94" spans="1:45" ht="12.75" x14ac:dyDescent="0.2">
      <c r="A94" s="189">
        <v>85</v>
      </c>
      <c r="B94" s="190"/>
      <c r="C94" s="191" t="s">
        <v>301</v>
      </c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2" t="s">
        <v>302</v>
      </c>
      <c r="AD94" s="192"/>
      <c r="AE94" s="192"/>
      <c r="AF94" s="192"/>
      <c r="AG94" s="193">
        <v>0</v>
      </c>
      <c r="AH94" s="193"/>
      <c r="AI94" s="193"/>
      <c r="AJ94" s="193"/>
      <c r="AK94" s="193">
        <v>0</v>
      </c>
      <c r="AL94" s="193"/>
      <c r="AM94" s="193"/>
      <c r="AN94" s="193"/>
      <c r="AO94" s="105"/>
      <c r="AP94" s="193">
        <v>0</v>
      </c>
      <c r="AQ94" s="193"/>
      <c r="AR94" s="193"/>
      <c r="AS94" s="194"/>
    </row>
    <row r="95" spans="1:45" ht="12.75" x14ac:dyDescent="0.2">
      <c r="A95" s="189">
        <v>86</v>
      </c>
      <c r="B95" s="190"/>
      <c r="C95" s="191" t="s">
        <v>564</v>
      </c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2" t="s">
        <v>303</v>
      </c>
      <c r="AD95" s="192"/>
      <c r="AE95" s="192"/>
      <c r="AF95" s="192"/>
      <c r="AG95" s="193">
        <v>0</v>
      </c>
      <c r="AH95" s="193"/>
      <c r="AI95" s="193"/>
      <c r="AJ95" s="193"/>
      <c r="AK95" s="193">
        <v>0</v>
      </c>
      <c r="AL95" s="193"/>
      <c r="AM95" s="193"/>
      <c r="AN95" s="193"/>
      <c r="AO95" s="105"/>
      <c r="AP95" s="193">
        <v>0</v>
      </c>
      <c r="AQ95" s="193"/>
      <c r="AR95" s="193"/>
      <c r="AS95" s="194"/>
    </row>
    <row r="96" spans="1:45" ht="12.75" x14ac:dyDescent="0.2">
      <c r="A96" s="189">
        <v>87</v>
      </c>
      <c r="B96" s="190"/>
      <c r="C96" s="191" t="s">
        <v>304</v>
      </c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2" t="s">
        <v>305</v>
      </c>
      <c r="AD96" s="192"/>
      <c r="AE96" s="192"/>
      <c r="AF96" s="192"/>
      <c r="AG96" s="193">
        <v>0</v>
      </c>
      <c r="AH96" s="193"/>
      <c r="AI96" s="193"/>
      <c r="AJ96" s="193"/>
      <c r="AK96" s="193">
        <v>0</v>
      </c>
      <c r="AL96" s="193"/>
      <c r="AM96" s="193"/>
      <c r="AN96" s="193"/>
      <c r="AO96" s="105"/>
      <c r="AP96" s="193">
        <v>0</v>
      </c>
      <c r="AQ96" s="193"/>
      <c r="AR96" s="193"/>
      <c r="AS96" s="194"/>
    </row>
    <row r="97" spans="1:45" ht="12.75" x14ac:dyDescent="0.2">
      <c r="A97" s="202">
        <v>88</v>
      </c>
      <c r="B97" s="203"/>
      <c r="C97" s="204" t="s">
        <v>565</v>
      </c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5" t="s">
        <v>306</v>
      </c>
      <c r="AD97" s="205"/>
      <c r="AE97" s="205"/>
      <c r="AF97" s="205"/>
      <c r="AG97" s="206">
        <f>SUM(AG93:AJ96)</f>
        <v>0</v>
      </c>
      <c r="AH97" s="207"/>
      <c r="AI97" s="207"/>
      <c r="AJ97" s="207"/>
      <c r="AK97" s="206">
        <f>SUM(AK93:AN96)</f>
        <v>0</v>
      </c>
      <c r="AL97" s="207"/>
      <c r="AM97" s="207"/>
      <c r="AN97" s="207"/>
      <c r="AO97" s="107"/>
      <c r="AP97" s="206">
        <f>SUM(AP93:AS96)</f>
        <v>0</v>
      </c>
      <c r="AQ97" s="207"/>
      <c r="AR97" s="207"/>
      <c r="AS97" s="208"/>
    </row>
    <row r="98" spans="1:45" ht="12.75" x14ac:dyDescent="0.2">
      <c r="A98" s="189">
        <v>89</v>
      </c>
      <c r="B98" s="190"/>
      <c r="C98" s="191" t="s">
        <v>307</v>
      </c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191"/>
      <c r="O98" s="191"/>
      <c r="P98" s="191"/>
      <c r="Q98" s="191"/>
      <c r="R98" s="191"/>
      <c r="S98" s="191"/>
      <c r="T98" s="191"/>
      <c r="U98" s="191"/>
      <c r="V98" s="191"/>
      <c r="W98" s="191"/>
      <c r="X98" s="191"/>
      <c r="Y98" s="191"/>
      <c r="Z98" s="191"/>
      <c r="AA98" s="191"/>
      <c r="AB98" s="191"/>
      <c r="AC98" s="192" t="s">
        <v>308</v>
      </c>
      <c r="AD98" s="192"/>
      <c r="AE98" s="192"/>
      <c r="AF98" s="192"/>
      <c r="AG98" s="193">
        <v>0</v>
      </c>
      <c r="AH98" s="193"/>
      <c r="AI98" s="193"/>
      <c r="AJ98" s="193"/>
      <c r="AK98" s="193">
        <v>0</v>
      </c>
      <c r="AL98" s="193"/>
      <c r="AM98" s="193"/>
      <c r="AN98" s="193"/>
      <c r="AO98" s="105"/>
      <c r="AP98" s="193">
        <v>0</v>
      </c>
      <c r="AQ98" s="193"/>
      <c r="AR98" s="193"/>
      <c r="AS98" s="194"/>
    </row>
    <row r="99" spans="1:45" ht="12.75" x14ac:dyDescent="0.2">
      <c r="A99" s="189">
        <v>90</v>
      </c>
      <c r="B99" s="190"/>
      <c r="C99" s="191" t="s">
        <v>309</v>
      </c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1"/>
      <c r="Q99" s="191"/>
      <c r="R99" s="191"/>
      <c r="S99" s="191"/>
      <c r="T99" s="191"/>
      <c r="U99" s="191"/>
      <c r="V99" s="191"/>
      <c r="W99" s="191"/>
      <c r="X99" s="191"/>
      <c r="Y99" s="191"/>
      <c r="Z99" s="191"/>
      <c r="AA99" s="191"/>
      <c r="AB99" s="191"/>
      <c r="AC99" s="192" t="s">
        <v>310</v>
      </c>
      <c r="AD99" s="192"/>
      <c r="AE99" s="192"/>
      <c r="AF99" s="192"/>
      <c r="AG99" s="193">
        <v>0</v>
      </c>
      <c r="AH99" s="193"/>
      <c r="AI99" s="193"/>
      <c r="AJ99" s="193"/>
      <c r="AK99" s="193">
        <v>0</v>
      </c>
      <c r="AL99" s="193"/>
      <c r="AM99" s="193"/>
      <c r="AN99" s="193"/>
      <c r="AO99" s="105"/>
      <c r="AP99" s="193">
        <v>0</v>
      </c>
      <c r="AQ99" s="193"/>
      <c r="AR99" s="193"/>
      <c r="AS99" s="194"/>
    </row>
    <row r="100" spans="1:45" ht="12.75" x14ac:dyDescent="0.2">
      <c r="A100" s="189">
        <v>91</v>
      </c>
      <c r="B100" s="190"/>
      <c r="C100" s="191" t="s">
        <v>311</v>
      </c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2" t="s">
        <v>312</v>
      </c>
      <c r="AD100" s="192"/>
      <c r="AE100" s="192"/>
      <c r="AF100" s="192"/>
      <c r="AG100" s="193">
        <v>0</v>
      </c>
      <c r="AH100" s="193"/>
      <c r="AI100" s="193"/>
      <c r="AJ100" s="193"/>
      <c r="AK100" s="193">
        <v>0</v>
      </c>
      <c r="AL100" s="193"/>
      <c r="AM100" s="193"/>
      <c r="AN100" s="193"/>
      <c r="AO100" s="105"/>
      <c r="AP100" s="193">
        <v>0</v>
      </c>
      <c r="AQ100" s="193"/>
      <c r="AR100" s="193"/>
      <c r="AS100" s="194"/>
    </row>
    <row r="101" spans="1:45" ht="12.75" x14ac:dyDescent="0.2">
      <c r="A101" s="189">
        <v>92</v>
      </c>
      <c r="B101" s="190"/>
      <c r="C101" s="191" t="s">
        <v>313</v>
      </c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91"/>
      <c r="T101" s="191"/>
      <c r="U101" s="191"/>
      <c r="V101" s="191"/>
      <c r="W101" s="191"/>
      <c r="X101" s="191"/>
      <c r="Y101" s="191"/>
      <c r="Z101" s="191"/>
      <c r="AA101" s="191"/>
      <c r="AB101" s="191"/>
      <c r="AC101" s="192" t="s">
        <v>314</v>
      </c>
      <c r="AD101" s="192"/>
      <c r="AE101" s="192"/>
      <c r="AF101" s="192"/>
      <c r="AG101" s="193">
        <v>0</v>
      </c>
      <c r="AH101" s="193"/>
      <c r="AI101" s="193"/>
      <c r="AJ101" s="193"/>
      <c r="AK101" s="193">
        <v>0</v>
      </c>
      <c r="AL101" s="193"/>
      <c r="AM101" s="193"/>
      <c r="AN101" s="193"/>
      <c r="AO101" s="105"/>
      <c r="AP101" s="193">
        <v>0</v>
      </c>
      <c r="AQ101" s="193"/>
      <c r="AR101" s="193"/>
      <c r="AS101" s="194"/>
    </row>
    <row r="102" spans="1:45" ht="12.75" x14ac:dyDescent="0.2">
      <c r="A102" s="189">
        <v>93</v>
      </c>
      <c r="B102" s="190"/>
      <c r="C102" s="191" t="s">
        <v>315</v>
      </c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2" t="s">
        <v>316</v>
      </c>
      <c r="AD102" s="192"/>
      <c r="AE102" s="192"/>
      <c r="AF102" s="192"/>
      <c r="AG102" s="193">
        <v>0</v>
      </c>
      <c r="AH102" s="193"/>
      <c r="AI102" s="193"/>
      <c r="AJ102" s="193"/>
      <c r="AK102" s="193">
        <v>0</v>
      </c>
      <c r="AL102" s="193"/>
      <c r="AM102" s="193"/>
      <c r="AN102" s="193"/>
      <c r="AO102" s="105"/>
      <c r="AP102" s="193">
        <v>0</v>
      </c>
      <c r="AQ102" s="193"/>
      <c r="AR102" s="193"/>
      <c r="AS102" s="194"/>
    </row>
    <row r="103" spans="1:45" ht="12.75" x14ac:dyDescent="0.2">
      <c r="A103" s="189">
        <v>94</v>
      </c>
      <c r="B103" s="190"/>
      <c r="C103" s="191" t="s">
        <v>317</v>
      </c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2" t="s">
        <v>318</v>
      </c>
      <c r="AD103" s="192"/>
      <c r="AE103" s="192"/>
      <c r="AF103" s="192"/>
      <c r="AG103" s="193">
        <v>0</v>
      </c>
      <c r="AH103" s="193"/>
      <c r="AI103" s="193"/>
      <c r="AJ103" s="193"/>
      <c r="AK103" s="193">
        <v>0</v>
      </c>
      <c r="AL103" s="193"/>
      <c r="AM103" s="193"/>
      <c r="AN103" s="193"/>
      <c r="AO103" s="105"/>
      <c r="AP103" s="193">
        <v>0</v>
      </c>
      <c r="AQ103" s="193"/>
      <c r="AR103" s="193"/>
      <c r="AS103" s="194"/>
    </row>
    <row r="104" spans="1:45" ht="12.75" x14ac:dyDescent="0.2">
      <c r="A104" s="189">
        <v>95</v>
      </c>
      <c r="B104" s="190"/>
      <c r="C104" s="191" t="s">
        <v>319</v>
      </c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1"/>
      <c r="AC104" s="192" t="s">
        <v>320</v>
      </c>
      <c r="AD104" s="192"/>
      <c r="AE104" s="192"/>
      <c r="AF104" s="192"/>
      <c r="AG104" s="193">
        <v>0</v>
      </c>
      <c r="AH104" s="193"/>
      <c r="AI104" s="193"/>
      <c r="AJ104" s="193"/>
      <c r="AK104" s="193">
        <v>0</v>
      </c>
      <c r="AL104" s="193"/>
      <c r="AM104" s="193"/>
      <c r="AN104" s="193"/>
      <c r="AO104" s="105"/>
      <c r="AP104" s="193">
        <v>0</v>
      </c>
      <c r="AQ104" s="193"/>
      <c r="AR104" s="193"/>
      <c r="AS104" s="194"/>
    </row>
    <row r="105" spans="1:45" ht="12.75" x14ac:dyDescent="0.2">
      <c r="A105" s="189">
        <v>96</v>
      </c>
      <c r="B105" s="190"/>
      <c r="C105" s="191" t="s">
        <v>321</v>
      </c>
      <c r="D105" s="191"/>
      <c r="E105" s="191"/>
      <c r="F105" s="191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1"/>
      <c r="V105" s="191"/>
      <c r="W105" s="191"/>
      <c r="X105" s="191"/>
      <c r="Y105" s="191"/>
      <c r="Z105" s="191"/>
      <c r="AA105" s="191"/>
      <c r="AB105" s="191"/>
      <c r="AC105" s="192" t="s">
        <v>322</v>
      </c>
      <c r="AD105" s="192"/>
      <c r="AE105" s="192"/>
      <c r="AF105" s="192"/>
      <c r="AG105" s="193">
        <v>0</v>
      </c>
      <c r="AH105" s="193"/>
      <c r="AI105" s="193"/>
      <c r="AJ105" s="193"/>
      <c r="AK105" s="193">
        <v>0</v>
      </c>
      <c r="AL105" s="193"/>
      <c r="AM105" s="193"/>
      <c r="AN105" s="193"/>
      <c r="AO105" s="105"/>
      <c r="AP105" s="193">
        <v>0</v>
      </c>
      <c r="AQ105" s="193"/>
      <c r="AR105" s="193"/>
      <c r="AS105" s="194"/>
    </row>
    <row r="106" spans="1:45" ht="12.75" x14ac:dyDescent="0.2">
      <c r="A106" s="189">
        <v>97</v>
      </c>
      <c r="B106" s="190"/>
      <c r="C106" s="191" t="s">
        <v>566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2" t="s">
        <v>323</v>
      </c>
      <c r="AD106" s="192"/>
      <c r="AE106" s="192"/>
      <c r="AF106" s="192"/>
      <c r="AG106" s="193">
        <v>0</v>
      </c>
      <c r="AH106" s="193"/>
      <c r="AI106" s="193"/>
      <c r="AJ106" s="193"/>
      <c r="AK106" s="193">
        <v>0</v>
      </c>
      <c r="AL106" s="193"/>
      <c r="AM106" s="193"/>
      <c r="AN106" s="193"/>
      <c r="AO106" s="105"/>
      <c r="AP106" s="193">
        <v>0</v>
      </c>
      <c r="AQ106" s="193"/>
      <c r="AR106" s="193"/>
      <c r="AS106" s="194"/>
    </row>
    <row r="107" spans="1:45" ht="12.75" x14ac:dyDescent="0.2">
      <c r="A107" s="202">
        <v>98</v>
      </c>
      <c r="B107" s="203"/>
      <c r="C107" s="204" t="s">
        <v>567</v>
      </c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5" t="s">
        <v>324</v>
      </c>
      <c r="AD107" s="205"/>
      <c r="AE107" s="205"/>
      <c r="AF107" s="205"/>
      <c r="AG107" s="206">
        <v>0</v>
      </c>
      <c r="AH107" s="207"/>
      <c r="AI107" s="207"/>
      <c r="AJ107" s="207"/>
      <c r="AK107" s="206">
        <f>SUM(AK98:AN106)</f>
        <v>0</v>
      </c>
      <c r="AL107" s="207"/>
      <c r="AM107" s="207"/>
      <c r="AN107" s="207"/>
      <c r="AO107" s="107"/>
      <c r="AP107" s="206">
        <f>SUM(AP98:AS106)</f>
        <v>0</v>
      </c>
      <c r="AQ107" s="207"/>
      <c r="AR107" s="207"/>
      <c r="AS107" s="208"/>
    </row>
    <row r="108" spans="1:45" ht="13.5" thickBot="1" x14ac:dyDescent="0.25">
      <c r="A108" s="195">
        <v>99</v>
      </c>
      <c r="B108" s="196"/>
      <c r="C108" s="197" t="s">
        <v>568</v>
      </c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7"/>
      <c r="X108" s="197"/>
      <c r="Y108" s="197"/>
      <c r="Z108" s="197"/>
      <c r="AA108" s="197"/>
      <c r="AB108" s="197"/>
      <c r="AC108" s="198" t="s">
        <v>325</v>
      </c>
      <c r="AD108" s="198"/>
      <c r="AE108" s="198"/>
      <c r="AF108" s="198"/>
      <c r="AG108" s="199">
        <f>SUM(AG28,AG29,AG58,AG67,AG84,AG92,AG97,AG107)</f>
        <v>1113370</v>
      </c>
      <c r="AH108" s="200"/>
      <c r="AI108" s="200"/>
      <c r="AJ108" s="200"/>
      <c r="AK108" s="199">
        <f>SUM(AK28,AK29,AK58,AK67,AK84,AK92,AK97,AK107)</f>
        <v>3802170</v>
      </c>
      <c r="AL108" s="200"/>
      <c r="AM108" s="200"/>
      <c r="AN108" s="200"/>
      <c r="AO108" s="106"/>
      <c r="AP108" s="199">
        <f>SUM(AP28,AP29,AP58,AP67,AP84,AP92,AP97,AP107)</f>
        <v>3566339</v>
      </c>
      <c r="AQ108" s="200"/>
      <c r="AR108" s="200"/>
      <c r="AS108" s="201"/>
    </row>
    <row r="109" spans="1:45" ht="12" thickTop="1" x14ac:dyDescent="0.2"/>
  </sheetData>
  <mergeCells count="613">
    <mergeCell ref="A3:AS3"/>
    <mergeCell ref="A2:G2"/>
    <mergeCell ref="A5:AS5"/>
    <mergeCell ref="A6:AS6"/>
    <mergeCell ref="A7:B8"/>
    <mergeCell ref="C7:AB8"/>
    <mergeCell ref="AC7:AF8"/>
    <mergeCell ref="AG7:AJ8"/>
    <mergeCell ref="AK8:AN8"/>
    <mergeCell ref="AP8:AS8"/>
    <mergeCell ref="A4:AR4"/>
    <mergeCell ref="AK7:AN7"/>
    <mergeCell ref="AP7:AS7"/>
    <mergeCell ref="A10:B10"/>
    <mergeCell ref="C10:AB10"/>
    <mergeCell ref="AC10:AF10"/>
    <mergeCell ref="AG10:AJ10"/>
    <mergeCell ref="AK10:AN10"/>
    <mergeCell ref="AP10:AS10"/>
    <mergeCell ref="A9:B9"/>
    <mergeCell ref="C9:AB9"/>
    <mergeCell ref="AC9:AF9"/>
    <mergeCell ref="AG9:AJ9"/>
    <mergeCell ref="AK9:AN9"/>
    <mergeCell ref="AP9:AS9"/>
    <mergeCell ref="A12:B12"/>
    <mergeCell ref="C12:AB12"/>
    <mergeCell ref="AC12:AF12"/>
    <mergeCell ref="AG12:AJ12"/>
    <mergeCell ref="AK12:AN12"/>
    <mergeCell ref="AP12:AS12"/>
    <mergeCell ref="A11:B11"/>
    <mergeCell ref="C11:AB11"/>
    <mergeCell ref="AC11:AF11"/>
    <mergeCell ref="AG11:AJ11"/>
    <mergeCell ref="AK11:AN11"/>
    <mergeCell ref="AP11:AS11"/>
    <mergeCell ref="A14:B14"/>
    <mergeCell ref="C14:AB14"/>
    <mergeCell ref="AC14:AF14"/>
    <mergeCell ref="AG14:AJ14"/>
    <mergeCell ref="AK14:AN14"/>
    <mergeCell ref="AP14:AS14"/>
    <mergeCell ref="A13:B13"/>
    <mergeCell ref="C13:AB13"/>
    <mergeCell ref="AC13:AF13"/>
    <mergeCell ref="AG13:AJ13"/>
    <mergeCell ref="AK13:AN13"/>
    <mergeCell ref="AP13:AS13"/>
    <mergeCell ref="A16:B16"/>
    <mergeCell ref="C16:AB16"/>
    <mergeCell ref="AC16:AF16"/>
    <mergeCell ref="AG16:AJ16"/>
    <mergeCell ref="AK16:AN16"/>
    <mergeCell ref="AP16:AS16"/>
    <mergeCell ref="A15:B15"/>
    <mergeCell ref="C15:AB15"/>
    <mergeCell ref="AC15:AF15"/>
    <mergeCell ref="AG15:AJ15"/>
    <mergeCell ref="AK15:AN15"/>
    <mergeCell ref="AP15:AS15"/>
    <mergeCell ref="A18:B18"/>
    <mergeCell ref="C18:AB18"/>
    <mergeCell ref="AC18:AF18"/>
    <mergeCell ref="AG18:AJ18"/>
    <mergeCell ref="AK18:AN18"/>
    <mergeCell ref="AP18:AS18"/>
    <mergeCell ref="A17:B17"/>
    <mergeCell ref="C17:AB17"/>
    <mergeCell ref="AC17:AF17"/>
    <mergeCell ref="AG17:AJ17"/>
    <mergeCell ref="AK17:AN17"/>
    <mergeCell ref="AP17:AS17"/>
    <mergeCell ref="A20:B20"/>
    <mergeCell ref="C20:AB20"/>
    <mergeCell ref="AC20:AF20"/>
    <mergeCell ref="AG20:AJ20"/>
    <mergeCell ref="AK20:AN20"/>
    <mergeCell ref="AP20:AS20"/>
    <mergeCell ref="A19:B19"/>
    <mergeCell ref="C19:AB19"/>
    <mergeCell ref="AC19:AF19"/>
    <mergeCell ref="AG19:AJ19"/>
    <mergeCell ref="AK19:AN19"/>
    <mergeCell ref="AP19:AS19"/>
    <mergeCell ref="A22:B22"/>
    <mergeCell ref="C22:AB22"/>
    <mergeCell ref="AC22:AF22"/>
    <mergeCell ref="AG22:AJ22"/>
    <mergeCell ref="AK22:AN22"/>
    <mergeCell ref="AP22:AS22"/>
    <mergeCell ref="A21:B21"/>
    <mergeCell ref="C21:AB21"/>
    <mergeCell ref="AC21:AF21"/>
    <mergeCell ref="AG21:AJ21"/>
    <mergeCell ref="AK21:AN21"/>
    <mergeCell ref="AP21:AS21"/>
    <mergeCell ref="A24:B24"/>
    <mergeCell ref="C24:AB24"/>
    <mergeCell ref="AC24:AF24"/>
    <mergeCell ref="AG24:AJ24"/>
    <mergeCell ref="AK24:AN24"/>
    <mergeCell ref="AP24:AS24"/>
    <mergeCell ref="A23:B23"/>
    <mergeCell ref="C23:AB23"/>
    <mergeCell ref="AC23:AF23"/>
    <mergeCell ref="AG23:AJ23"/>
    <mergeCell ref="AK23:AN23"/>
    <mergeCell ref="AP23:AS23"/>
    <mergeCell ref="A26:B26"/>
    <mergeCell ref="C26:AB26"/>
    <mergeCell ref="AC26:AF26"/>
    <mergeCell ref="AG26:AJ26"/>
    <mergeCell ref="AK26:AN26"/>
    <mergeCell ref="AP26:AS26"/>
    <mergeCell ref="A25:B25"/>
    <mergeCell ref="C25:AB25"/>
    <mergeCell ref="AC25:AF25"/>
    <mergeCell ref="AG25:AJ25"/>
    <mergeCell ref="AK25:AN25"/>
    <mergeCell ref="AP25:AS25"/>
    <mergeCell ref="A28:B28"/>
    <mergeCell ref="C28:AB28"/>
    <mergeCell ref="AC28:AF28"/>
    <mergeCell ref="AG28:AJ28"/>
    <mergeCell ref="AK28:AN28"/>
    <mergeCell ref="AP28:AS28"/>
    <mergeCell ref="A27:B27"/>
    <mergeCell ref="C27:AB27"/>
    <mergeCell ref="AC27:AF27"/>
    <mergeCell ref="AG27:AJ27"/>
    <mergeCell ref="AK27:AN27"/>
    <mergeCell ref="AP27:AS27"/>
    <mergeCell ref="A30:B30"/>
    <mergeCell ref="C30:AB30"/>
    <mergeCell ref="AC30:AF30"/>
    <mergeCell ref="AG30:AJ30"/>
    <mergeCell ref="AK30:AN30"/>
    <mergeCell ref="AP30:AS30"/>
    <mergeCell ref="A29:B29"/>
    <mergeCell ref="C29:AB29"/>
    <mergeCell ref="AC29:AF29"/>
    <mergeCell ref="AG29:AJ29"/>
    <mergeCell ref="AK29:AN29"/>
    <mergeCell ref="AP29:AS29"/>
    <mergeCell ref="A32:B32"/>
    <mergeCell ref="C32:AB32"/>
    <mergeCell ref="AC32:AF32"/>
    <mergeCell ref="AG32:AJ32"/>
    <mergeCell ref="AK32:AN32"/>
    <mergeCell ref="AP32:AS32"/>
    <mergeCell ref="A31:B31"/>
    <mergeCell ref="C31:AB31"/>
    <mergeCell ref="AC31:AF31"/>
    <mergeCell ref="AG31:AJ31"/>
    <mergeCell ref="AK31:AN31"/>
    <mergeCell ref="AP31:AS31"/>
    <mergeCell ref="A34:B34"/>
    <mergeCell ref="C34:AB34"/>
    <mergeCell ref="AC34:AF34"/>
    <mergeCell ref="AG34:AJ34"/>
    <mergeCell ref="AK34:AN34"/>
    <mergeCell ref="AP34:AS34"/>
    <mergeCell ref="A33:B33"/>
    <mergeCell ref="C33:AB33"/>
    <mergeCell ref="AC33:AF33"/>
    <mergeCell ref="AG33:AJ33"/>
    <mergeCell ref="AK33:AN33"/>
    <mergeCell ref="AP33:AS33"/>
    <mergeCell ref="A36:B36"/>
    <mergeCell ref="C36:AB36"/>
    <mergeCell ref="AC36:AF36"/>
    <mergeCell ref="AG36:AJ36"/>
    <mergeCell ref="AK36:AN36"/>
    <mergeCell ref="AP36:AS36"/>
    <mergeCell ref="A35:B35"/>
    <mergeCell ref="C35:AB35"/>
    <mergeCell ref="AC35:AF35"/>
    <mergeCell ref="AG35:AJ35"/>
    <mergeCell ref="AK35:AN35"/>
    <mergeCell ref="AP35:AS35"/>
    <mergeCell ref="A38:B38"/>
    <mergeCell ref="C38:AB38"/>
    <mergeCell ref="AC38:AF38"/>
    <mergeCell ref="AG38:AJ38"/>
    <mergeCell ref="AK38:AN38"/>
    <mergeCell ref="AP38:AS38"/>
    <mergeCell ref="A37:B37"/>
    <mergeCell ref="C37:AB37"/>
    <mergeCell ref="AC37:AF37"/>
    <mergeCell ref="AG37:AJ37"/>
    <mergeCell ref="AK37:AN37"/>
    <mergeCell ref="AP37:AS37"/>
    <mergeCell ref="A40:B40"/>
    <mergeCell ref="C40:AB40"/>
    <mergeCell ref="AC40:AF40"/>
    <mergeCell ref="AG40:AJ40"/>
    <mergeCell ref="AK40:AN40"/>
    <mergeCell ref="AP40:AS40"/>
    <mergeCell ref="A39:B39"/>
    <mergeCell ref="C39:AB39"/>
    <mergeCell ref="AC39:AF39"/>
    <mergeCell ref="AG39:AJ39"/>
    <mergeCell ref="AK39:AN39"/>
    <mergeCell ref="AP39:AS39"/>
    <mergeCell ref="A42:B42"/>
    <mergeCell ref="C42:AB42"/>
    <mergeCell ref="AC42:AF42"/>
    <mergeCell ref="AG42:AJ42"/>
    <mergeCell ref="AK42:AN42"/>
    <mergeCell ref="AP42:AS42"/>
    <mergeCell ref="A41:B41"/>
    <mergeCell ref="C41:AB41"/>
    <mergeCell ref="AC41:AF41"/>
    <mergeCell ref="AG41:AJ41"/>
    <mergeCell ref="AK41:AN41"/>
    <mergeCell ref="AP41:AS41"/>
    <mergeCell ref="A44:B44"/>
    <mergeCell ref="C44:AB44"/>
    <mergeCell ref="AC44:AF44"/>
    <mergeCell ref="AG44:AJ44"/>
    <mergeCell ref="AK44:AN44"/>
    <mergeCell ref="AP44:AS44"/>
    <mergeCell ref="A43:B43"/>
    <mergeCell ref="C43:AB43"/>
    <mergeCell ref="AC43:AF43"/>
    <mergeCell ref="AG43:AJ43"/>
    <mergeCell ref="AK43:AN43"/>
    <mergeCell ref="AP43:AS43"/>
    <mergeCell ref="A46:B46"/>
    <mergeCell ref="C46:AB46"/>
    <mergeCell ref="AC46:AF46"/>
    <mergeCell ref="AG46:AJ46"/>
    <mergeCell ref="AK46:AN46"/>
    <mergeCell ref="AP46:AS46"/>
    <mergeCell ref="A45:B45"/>
    <mergeCell ref="C45:AB45"/>
    <mergeCell ref="AC45:AF45"/>
    <mergeCell ref="AG45:AJ45"/>
    <mergeCell ref="AK45:AN45"/>
    <mergeCell ref="AP45:AS45"/>
    <mergeCell ref="A48:B48"/>
    <mergeCell ref="C48:AB48"/>
    <mergeCell ref="AC48:AF48"/>
    <mergeCell ref="AG48:AJ48"/>
    <mergeCell ref="AK48:AN48"/>
    <mergeCell ref="AP48:AS48"/>
    <mergeCell ref="A47:B47"/>
    <mergeCell ref="C47:AB47"/>
    <mergeCell ref="AC47:AF47"/>
    <mergeCell ref="AG47:AJ47"/>
    <mergeCell ref="AK47:AN47"/>
    <mergeCell ref="AP47:AS47"/>
    <mergeCell ref="A50:B50"/>
    <mergeCell ref="C50:AB50"/>
    <mergeCell ref="AC50:AF50"/>
    <mergeCell ref="AG50:AJ50"/>
    <mergeCell ref="AK50:AN50"/>
    <mergeCell ref="AP50:AS50"/>
    <mergeCell ref="A49:B49"/>
    <mergeCell ref="C49:AB49"/>
    <mergeCell ref="AC49:AF49"/>
    <mergeCell ref="AG49:AJ49"/>
    <mergeCell ref="AK49:AN49"/>
    <mergeCell ref="AP49:AS49"/>
    <mergeCell ref="A52:B52"/>
    <mergeCell ref="C52:AB52"/>
    <mergeCell ref="AC52:AF52"/>
    <mergeCell ref="AG52:AJ52"/>
    <mergeCell ref="AK52:AN52"/>
    <mergeCell ref="AP52:AS52"/>
    <mergeCell ref="A51:B51"/>
    <mergeCell ref="C51:AB51"/>
    <mergeCell ref="AC51:AF51"/>
    <mergeCell ref="AG51:AJ51"/>
    <mergeCell ref="AK51:AN51"/>
    <mergeCell ref="AP51:AS51"/>
    <mergeCell ref="A54:B54"/>
    <mergeCell ref="C54:AB54"/>
    <mergeCell ref="AC54:AF54"/>
    <mergeCell ref="AG54:AJ54"/>
    <mergeCell ref="AK54:AN54"/>
    <mergeCell ref="AP54:AS54"/>
    <mergeCell ref="A53:B53"/>
    <mergeCell ref="C53:AB53"/>
    <mergeCell ref="AC53:AF53"/>
    <mergeCell ref="AG53:AJ53"/>
    <mergeCell ref="AK53:AN53"/>
    <mergeCell ref="AP53:AS53"/>
    <mergeCell ref="A56:B56"/>
    <mergeCell ref="C56:AB56"/>
    <mergeCell ref="AC56:AF56"/>
    <mergeCell ref="AG56:AJ56"/>
    <mergeCell ref="AK56:AN56"/>
    <mergeCell ref="AP56:AS56"/>
    <mergeCell ref="A55:B55"/>
    <mergeCell ref="C55:AB55"/>
    <mergeCell ref="AC55:AF55"/>
    <mergeCell ref="AG55:AJ55"/>
    <mergeCell ref="AK55:AN55"/>
    <mergeCell ref="AP55:AS55"/>
    <mergeCell ref="A58:B58"/>
    <mergeCell ref="C58:AB58"/>
    <mergeCell ref="AC58:AF58"/>
    <mergeCell ref="AG58:AJ58"/>
    <mergeCell ref="AK58:AN58"/>
    <mergeCell ref="AP58:AS58"/>
    <mergeCell ref="A57:B57"/>
    <mergeCell ref="C57:AB57"/>
    <mergeCell ref="AC57:AF57"/>
    <mergeCell ref="AG57:AJ57"/>
    <mergeCell ref="AK57:AN57"/>
    <mergeCell ref="AP57:AS57"/>
    <mergeCell ref="A60:B60"/>
    <mergeCell ref="C60:AB60"/>
    <mergeCell ref="AC60:AF60"/>
    <mergeCell ref="AG60:AJ60"/>
    <mergeCell ref="AK60:AN60"/>
    <mergeCell ref="AP60:AS60"/>
    <mergeCell ref="A59:B59"/>
    <mergeCell ref="C59:AB59"/>
    <mergeCell ref="AC59:AF59"/>
    <mergeCell ref="AG59:AJ59"/>
    <mergeCell ref="AK59:AN59"/>
    <mergeCell ref="AP59:AS59"/>
    <mergeCell ref="A62:B62"/>
    <mergeCell ref="C62:AB62"/>
    <mergeCell ref="AC62:AF62"/>
    <mergeCell ref="AG62:AJ62"/>
    <mergeCell ref="AK62:AN62"/>
    <mergeCell ref="AP62:AS62"/>
    <mergeCell ref="A61:B61"/>
    <mergeCell ref="C61:AB61"/>
    <mergeCell ref="AC61:AF61"/>
    <mergeCell ref="AG61:AJ61"/>
    <mergeCell ref="AK61:AN61"/>
    <mergeCell ref="AP61:AS61"/>
    <mergeCell ref="A64:B64"/>
    <mergeCell ref="C64:AB64"/>
    <mergeCell ref="AC64:AF64"/>
    <mergeCell ref="AG64:AJ64"/>
    <mergeCell ref="AK64:AN64"/>
    <mergeCell ref="AP64:AS64"/>
    <mergeCell ref="A63:B63"/>
    <mergeCell ref="C63:AB63"/>
    <mergeCell ref="AC63:AF63"/>
    <mergeCell ref="AG63:AJ63"/>
    <mergeCell ref="AK63:AN63"/>
    <mergeCell ref="AP63:AS63"/>
    <mergeCell ref="A66:B66"/>
    <mergeCell ref="C66:AB66"/>
    <mergeCell ref="AC66:AF66"/>
    <mergeCell ref="AG66:AJ66"/>
    <mergeCell ref="AK66:AN66"/>
    <mergeCell ref="AP66:AS66"/>
    <mergeCell ref="A65:B65"/>
    <mergeCell ref="C65:AB65"/>
    <mergeCell ref="AC65:AF65"/>
    <mergeCell ref="AG65:AJ65"/>
    <mergeCell ref="AK65:AN65"/>
    <mergeCell ref="AP65:AS65"/>
    <mergeCell ref="A68:B68"/>
    <mergeCell ref="C68:AB68"/>
    <mergeCell ref="AC68:AF68"/>
    <mergeCell ref="AG68:AJ68"/>
    <mergeCell ref="AK68:AN68"/>
    <mergeCell ref="AP68:AS68"/>
    <mergeCell ref="A67:B67"/>
    <mergeCell ref="C67:AB67"/>
    <mergeCell ref="AC67:AF67"/>
    <mergeCell ref="AG67:AJ67"/>
    <mergeCell ref="AK67:AN67"/>
    <mergeCell ref="AP67:AS67"/>
    <mergeCell ref="A70:B70"/>
    <mergeCell ref="C70:AB70"/>
    <mergeCell ref="AC70:AF70"/>
    <mergeCell ref="AG70:AJ70"/>
    <mergeCell ref="AK70:AN70"/>
    <mergeCell ref="AP70:AS70"/>
    <mergeCell ref="A69:B69"/>
    <mergeCell ref="C69:AB69"/>
    <mergeCell ref="AC69:AF69"/>
    <mergeCell ref="AG69:AJ69"/>
    <mergeCell ref="AK69:AN69"/>
    <mergeCell ref="AP69:AS69"/>
    <mergeCell ref="A72:B72"/>
    <mergeCell ref="C72:AB72"/>
    <mergeCell ref="AC72:AF72"/>
    <mergeCell ref="AG72:AJ72"/>
    <mergeCell ref="AK72:AN72"/>
    <mergeCell ref="AP72:AS72"/>
    <mergeCell ref="A71:B71"/>
    <mergeCell ref="C71:AB71"/>
    <mergeCell ref="AC71:AF71"/>
    <mergeCell ref="AG71:AJ71"/>
    <mergeCell ref="AK71:AN71"/>
    <mergeCell ref="AP71:AS71"/>
    <mergeCell ref="A74:B74"/>
    <mergeCell ref="C74:AB74"/>
    <mergeCell ref="AC74:AF74"/>
    <mergeCell ref="AG74:AJ74"/>
    <mergeCell ref="AK74:AN74"/>
    <mergeCell ref="AP74:AS74"/>
    <mergeCell ref="A73:B73"/>
    <mergeCell ref="C73:AB73"/>
    <mergeCell ref="AC73:AF73"/>
    <mergeCell ref="AG73:AJ73"/>
    <mergeCell ref="AK73:AN73"/>
    <mergeCell ref="AP73:AS73"/>
    <mergeCell ref="A76:B76"/>
    <mergeCell ref="C76:AB76"/>
    <mergeCell ref="AC76:AF76"/>
    <mergeCell ref="AG76:AJ76"/>
    <mergeCell ref="AK76:AN76"/>
    <mergeCell ref="AP76:AS76"/>
    <mergeCell ref="A75:B75"/>
    <mergeCell ref="C75:AB75"/>
    <mergeCell ref="AC75:AF75"/>
    <mergeCell ref="AG75:AJ75"/>
    <mergeCell ref="AK75:AN75"/>
    <mergeCell ref="AP75:AS75"/>
    <mergeCell ref="A78:B78"/>
    <mergeCell ref="C78:AB78"/>
    <mergeCell ref="AC78:AF78"/>
    <mergeCell ref="AG78:AJ78"/>
    <mergeCell ref="AK78:AN78"/>
    <mergeCell ref="AP78:AS78"/>
    <mergeCell ref="A77:B77"/>
    <mergeCell ref="C77:AB77"/>
    <mergeCell ref="AC77:AF77"/>
    <mergeCell ref="AG77:AJ77"/>
    <mergeCell ref="AK77:AN77"/>
    <mergeCell ref="AP77:AS77"/>
    <mergeCell ref="A80:B80"/>
    <mergeCell ref="C80:AB80"/>
    <mergeCell ref="AC80:AF80"/>
    <mergeCell ref="AG80:AJ80"/>
    <mergeCell ref="AK80:AN80"/>
    <mergeCell ref="AP80:AS80"/>
    <mergeCell ref="A79:B79"/>
    <mergeCell ref="C79:AB79"/>
    <mergeCell ref="AC79:AF79"/>
    <mergeCell ref="AG79:AJ79"/>
    <mergeCell ref="AK79:AN79"/>
    <mergeCell ref="AP79:AS79"/>
    <mergeCell ref="A82:B82"/>
    <mergeCell ref="C82:AB82"/>
    <mergeCell ref="AC82:AF82"/>
    <mergeCell ref="AG82:AJ82"/>
    <mergeCell ref="AK82:AN82"/>
    <mergeCell ref="AP82:AS82"/>
    <mergeCell ref="A81:B81"/>
    <mergeCell ref="C81:AB81"/>
    <mergeCell ref="AC81:AF81"/>
    <mergeCell ref="AG81:AJ81"/>
    <mergeCell ref="AK81:AN81"/>
    <mergeCell ref="AP81:AS81"/>
    <mergeCell ref="A84:B84"/>
    <mergeCell ref="C84:AB84"/>
    <mergeCell ref="AC84:AF84"/>
    <mergeCell ref="AG84:AJ84"/>
    <mergeCell ref="AK84:AN84"/>
    <mergeCell ref="AP84:AS84"/>
    <mergeCell ref="A83:B83"/>
    <mergeCell ref="C83:AB83"/>
    <mergeCell ref="AC83:AF83"/>
    <mergeCell ref="AG83:AJ83"/>
    <mergeCell ref="AK83:AN83"/>
    <mergeCell ref="AP83:AS83"/>
    <mergeCell ref="A86:B86"/>
    <mergeCell ref="C86:AB86"/>
    <mergeCell ref="AC86:AF86"/>
    <mergeCell ref="AG86:AJ86"/>
    <mergeCell ref="AK86:AN86"/>
    <mergeCell ref="AP86:AS86"/>
    <mergeCell ref="A85:B85"/>
    <mergeCell ref="C85:AB85"/>
    <mergeCell ref="AC85:AF85"/>
    <mergeCell ref="AG85:AJ85"/>
    <mergeCell ref="AK85:AN85"/>
    <mergeCell ref="AP85:AS85"/>
    <mergeCell ref="A88:B88"/>
    <mergeCell ref="C88:AB88"/>
    <mergeCell ref="AC88:AF88"/>
    <mergeCell ref="AG88:AJ88"/>
    <mergeCell ref="AK88:AN88"/>
    <mergeCell ref="AP88:AS88"/>
    <mergeCell ref="A87:B87"/>
    <mergeCell ref="C87:AB87"/>
    <mergeCell ref="AC87:AF87"/>
    <mergeCell ref="AG87:AJ87"/>
    <mergeCell ref="AK87:AN87"/>
    <mergeCell ref="AP87:AS87"/>
    <mergeCell ref="A90:B90"/>
    <mergeCell ref="C90:AB90"/>
    <mergeCell ref="AC90:AF90"/>
    <mergeCell ref="AG90:AJ90"/>
    <mergeCell ref="AK90:AN90"/>
    <mergeCell ref="AP90:AS90"/>
    <mergeCell ref="A89:B89"/>
    <mergeCell ref="C89:AB89"/>
    <mergeCell ref="AC89:AF89"/>
    <mergeCell ref="AG89:AJ89"/>
    <mergeCell ref="AK89:AN89"/>
    <mergeCell ref="AP89:AS89"/>
    <mergeCell ref="A92:B92"/>
    <mergeCell ref="C92:AB92"/>
    <mergeCell ref="AC92:AF92"/>
    <mergeCell ref="AG92:AJ92"/>
    <mergeCell ref="AK92:AN92"/>
    <mergeCell ref="AP92:AS92"/>
    <mergeCell ref="A91:B91"/>
    <mergeCell ref="C91:AB91"/>
    <mergeCell ref="AC91:AF91"/>
    <mergeCell ref="AG91:AJ91"/>
    <mergeCell ref="AK91:AN91"/>
    <mergeCell ref="AP91:AS91"/>
    <mergeCell ref="A94:B94"/>
    <mergeCell ref="C94:AB94"/>
    <mergeCell ref="AC94:AF94"/>
    <mergeCell ref="AG94:AJ94"/>
    <mergeCell ref="AK94:AN94"/>
    <mergeCell ref="AP94:AS94"/>
    <mergeCell ref="A93:B93"/>
    <mergeCell ref="C93:AB93"/>
    <mergeCell ref="AC93:AF93"/>
    <mergeCell ref="AG93:AJ93"/>
    <mergeCell ref="AK93:AN93"/>
    <mergeCell ref="AP93:AS93"/>
    <mergeCell ref="A96:B96"/>
    <mergeCell ref="C96:AB96"/>
    <mergeCell ref="AC96:AF96"/>
    <mergeCell ref="AG96:AJ96"/>
    <mergeCell ref="AK96:AN96"/>
    <mergeCell ref="AP96:AS96"/>
    <mergeCell ref="A95:B95"/>
    <mergeCell ref="C95:AB95"/>
    <mergeCell ref="AC95:AF95"/>
    <mergeCell ref="AG95:AJ95"/>
    <mergeCell ref="AK95:AN95"/>
    <mergeCell ref="AP95:AS95"/>
    <mergeCell ref="A98:B98"/>
    <mergeCell ref="C98:AB98"/>
    <mergeCell ref="AC98:AF98"/>
    <mergeCell ref="AG98:AJ98"/>
    <mergeCell ref="AK98:AN98"/>
    <mergeCell ref="AP98:AS98"/>
    <mergeCell ref="A97:B97"/>
    <mergeCell ref="C97:AB97"/>
    <mergeCell ref="AC97:AF97"/>
    <mergeCell ref="AG97:AJ97"/>
    <mergeCell ref="AK97:AN97"/>
    <mergeCell ref="AP97:AS97"/>
    <mergeCell ref="A100:B100"/>
    <mergeCell ref="C100:AB100"/>
    <mergeCell ref="AC100:AF100"/>
    <mergeCell ref="AG100:AJ100"/>
    <mergeCell ref="AK100:AN100"/>
    <mergeCell ref="AP100:AS100"/>
    <mergeCell ref="A99:B99"/>
    <mergeCell ref="C99:AB99"/>
    <mergeCell ref="AC99:AF99"/>
    <mergeCell ref="AG99:AJ99"/>
    <mergeCell ref="AK99:AN99"/>
    <mergeCell ref="AP99:AS99"/>
    <mergeCell ref="A102:B102"/>
    <mergeCell ref="C102:AB102"/>
    <mergeCell ref="AC102:AF102"/>
    <mergeCell ref="AG102:AJ102"/>
    <mergeCell ref="AK102:AN102"/>
    <mergeCell ref="AP102:AS102"/>
    <mergeCell ref="A101:B101"/>
    <mergeCell ref="C101:AB101"/>
    <mergeCell ref="AC101:AF101"/>
    <mergeCell ref="AG101:AJ101"/>
    <mergeCell ref="AK101:AN101"/>
    <mergeCell ref="AP101:AS101"/>
    <mergeCell ref="A104:B104"/>
    <mergeCell ref="C104:AB104"/>
    <mergeCell ref="AC104:AF104"/>
    <mergeCell ref="AG104:AJ104"/>
    <mergeCell ref="AK104:AN104"/>
    <mergeCell ref="AP104:AS104"/>
    <mergeCell ref="A103:B103"/>
    <mergeCell ref="C103:AB103"/>
    <mergeCell ref="AC103:AF103"/>
    <mergeCell ref="AG103:AJ103"/>
    <mergeCell ref="AK103:AN103"/>
    <mergeCell ref="AP103:AS103"/>
    <mergeCell ref="A108:B108"/>
    <mergeCell ref="C108:AB108"/>
    <mergeCell ref="AC108:AF108"/>
    <mergeCell ref="AG108:AJ108"/>
    <mergeCell ref="AK108:AN108"/>
    <mergeCell ref="AP108:AS108"/>
    <mergeCell ref="A107:B107"/>
    <mergeCell ref="C107:AB107"/>
    <mergeCell ref="AC107:AF107"/>
    <mergeCell ref="AG107:AJ107"/>
    <mergeCell ref="AK107:AN107"/>
    <mergeCell ref="AP107:AS107"/>
    <mergeCell ref="A106:B106"/>
    <mergeCell ref="C106:AB106"/>
    <mergeCell ref="AC106:AF106"/>
    <mergeCell ref="AG106:AJ106"/>
    <mergeCell ref="AK106:AN106"/>
    <mergeCell ref="AP106:AS106"/>
    <mergeCell ref="A105:B105"/>
    <mergeCell ref="C105:AB105"/>
    <mergeCell ref="AC105:AF105"/>
    <mergeCell ref="AG105:AJ105"/>
    <mergeCell ref="AK105:AN105"/>
    <mergeCell ref="AP105:AS105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77"/>
  <sheetViews>
    <sheetView view="pageBreakPreview" topLeftCell="A13" zoomScaleNormal="100" zoomScaleSheetLayoutView="100" workbookViewId="0">
      <selection activeCell="AS1" sqref="AS1:AS1048576"/>
    </sheetView>
  </sheetViews>
  <sheetFormatPr defaultRowHeight="11.25" x14ac:dyDescent="0.2"/>
  <cols>
    <col min="3" max="3" width="2.6640625" customWidth="1"/>
    <col min="4" max="4" width="2.1640625" customWidth="1"/>
    <col min="5" max="5" width="2" customWidth="1"/>
    <col min="6" max="6" width="2.5" customWidth="1"/>
    <col min="7" max="7" width="3.1640625" customWidth="1"/>
    <col min="8" max="8" width="3" customWidth="1"/>
    <col min="9" max="9" width="4.83203125" customWidth="1"/>
    <col min="10" max="10" width="1.5" customWidth="1"/>
    <col min="11" max="11" width="3" customWidth="1"/>
    <col min="12" max="13" width="3.33203125" customWidth="1"/>
    <col min="14" max="14" width="4" customWidth="1"/>
    <col min="15" max="15" width="3.33203125" customWidth="1"/>
    <col min="16" max="16" width="3.1640625" customWidth="1"/>
    <col min="17" max="17" width="2.83203125" customWidth="1"/>
    <col min="18" max="18" width="4.1640625" customWidth="1"/>
    <col min="19" max="19" width="3.6640625" customWidth="1"/>
    <col min="20" max="20" width="3.1640625" customWidth="1"/>
    <col min="21" max="21" width="2.5" customWidth="1"/>
    <col min="22" max="22" width="1.33203125" customWidth="1"/>
    <col min="23" max="23" width="0.83203125" customWidth="1"/>
    <col min="24" max="24" width="3.33203125" customWidth="1"/>
    <col min="25" max="25" width="1.33203125" customWidth="1"/>
    <col min="26" max="26" width="1.1640625" customWidth="1"/>
    <col min="27" max="27" width="3" customWidth="1"/>
    <col min="28" max="28" width="1.33203125" customWidth="1"/>
    <col min="29" max="29" width="9.33203125" hidden="1" customWidth="1"/>
    <col min="30" max="30" width="1.1640625" customWidth="1"/>
    <col min="31" max="31" width="5.1640625" customWidth="1"/>
    <col min="32" max="35" width="2.1640625" customWidth="1"/>
    <col min="36" max="37" width="11.5" customWidth="1"/>
    <col min="38" max="38" width="5.83203125" customWidth="1"/>
    <col min="39" max="39" width="2.6640625" hidden="1" customWidth="1"/>
    <col min="40" max="40" width="11.5" hidden="1" customWidth="1"/>
    <col min="41" max="41" width="4" hidden="1" customWidth="1"/>
    <col min="42" max="42" width="3.6640625" hidden="1" customWidth="1"/>
    <col min="43" max="43" width="8.33203125" hidden="1" customWidth="1"/>
    <col min="44" max="44" width="3.5" hidden="1" customWidth="1"/>
    <col min="45" max="45" width="0" hidden="1" customWidth="1"/>
  </cols>
  <sheetData>
    <row r="1" spans="1:44" ht="15" x14ac:dyDescent="0.25">
      <c r="A1" s="185" t="s">
        <v>586</v>
      </c>
    </row>
    <row r="2" spans="1:44" ht="16.5" thickBot="1" x14ac:dyDescent="0.3">
      <c r="A2" s="338" t="s">
        <v>580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44" ht="19.5" thickTop="1" thickBot="1" x14ac:dyDescent="0.3">
      <c r="A3" s="302" t="s">
        <v>326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4"/>
    </row>
    <row r="4" spans="1:44" ht="21.75" thickTop="1" thickBot="1" x14ac:dyDescent="0.35">
      <c r="A4" s="93"/>
      <c r="B4" s="305" t="s">
        <v>23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7"/>
      <c r="AR4" s="94"/>
    </row>
    <row r="5" spans="1:44" ht="18.75" thickTop="1" x14ac:dyDescent="0.25">
      <c r="A5" s="308" t="s">
        <v>534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10"/>
    </row>
    <row r="6" spans="1:44" ht="13.5" thickBot="1" x14ac:dyDescent="0.25">
      <c r="A6" s="311" t="s">
        <v>24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4"/>
    </row>
    <row r="7" spans="1:44" ht="12.75" customHeight="1" thickTop="1" x14ac:dyDescent="0.2">
      <c r="A7" s="315" t="s">
        <v>119</v>
      </c>
      <c r="B7" s="316"/>
      <c r="C7" s="291" t="s">
        <v>120</v>
      </c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3"/>
      <c r="AC7" s="297" t="s">
        <v>121</v>
      </c>
      <c r="AD7" s="298"/>
      <c r="AE7" s="298"/>
      <c r="AF7" s="298"/>
      <c r="AG7" s="277" t="s">
        <v>122</v>
      </c>
      <c r="AH7" s="278"/>
      <c r="AI7" s="278"/>
      <c r="AJ7" s="278"/>
      <c r="AK7" s="277" t="s">
        <v>122</v>
      </c>
      <c r="AL7" s="278"/>
      <c r="AM7" s="278"/>
      <c r="AN7" s="278"/>
      <c r="AO7" s="277" t="s">
        <v>540</v>
      </c>
      <c r="AP7" s="278"/>
      <c r="AQ7" s="278"/>
      <c r="AR7" s="278"/>
    </row>
    <row r="8" spans="1:44" ht="12.75" customHeight="1" x14ac:dyDescent="0.2">
      <c r="A8" s="100"/>
      <c r="B8" s="101"/>
      <c r="C8" s="294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6"/>
      <c r="AC8" s="299"/>
      <c r="AD8" s="300"/>
      <c r="AE8" s="300"/>
      <c r="AF8" s="300"/>
      <c r="AG8" s="284" t="s">
        <v>541</v>
      </c>
      <c r="AH8" s="284"/>
      <c r="AI8" s="284"/>
      <c r="AJ8" s="284"/>
      <c r="AK8" s="284" t="s">
        <v>542</v>
      </c>
      <c r="AL8" s="284"/>
      <c r="AM8" s="284"/>
      <c r="AN8" s="284"/>
      <c r="AO8" s="284"/>
      <c r="AP8" s="284"/>
      <c r="AQ8" s="284"/>
      <c r="AR8" s="284"/>
    </row>
    <row r="9" spans="1:44" ht="12.75" x14ac:dyDescent="0.2">
      <c r="A9" s="320" t="s">
        <v>27</v>
      </c>
      <c r="B9" s="321"/>
      <c r="C9" s="318" t="s">
        <v>28</v>
      </c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 t="s">
        <v>29</v>
      </c>
      <c r="AD9" s="322"/>
      <c r="AE9" s="322"/>
      <c r="AF9" s="323"/>
      <c r="AG9" s="285" t="s">
        <v>30</v>
      </c>
      <c r="AH9" s="285"/>
      <c r="AI9" s="285"/>
      <c r="AJ9" s="285"/>
      <c r="AK9" s="285" t="s">
        <v>31</v>
      </c>
      <c r="AL9" s="285"/>
      <c r="AM9" s="285"/>
      <c r="AN9" s="285"/>
      <c r="AO9" s="285" t="s">
        <v>32</v>
      </c>
      <c r="AP9" s="285"/>
      <c r="AQ9" s="285"/>
      <c r="AR9" s="285"/>
    </row>
    <row r="10" spans="1:44" ht="12.75" x14ac:dyDescent="0.2">
      <c r="A10" s="317" t="s">
        <v>123</v>
      </c>
      <c r="B10" s="318"/>
      <c r="C10" s="236" t="s">
        <v>327</v>
      </c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5" t="s">
        <v>328</v>
      </c>
      <c r="AD10" s="235"/>
      <c r="AE10" s="235"/>
      <c r="AF10" s="319"/>
      <c r="AG10" s="279">
        <v>0</v>
      </c>
      <c r="AH10" s="279"/>
      <c r="AI10" s="279"/>
      <c r="AJ10" s="279"/>
      <c r="AK10" s="279">
        <v>0</v>
      </c>
      <c r="AL10" s="279"/>
      <c r="AM10" s="279"/>
      <c r="AN10" s="279"/>
      <c r="AO10" s="279">
        <v>0</v>
      </c>
      <c r="AP10" s="279"/>
      <c r="AQ10" s="279"/>
      <c r="AR10" s="279"/>
    </row>
    <row r="11" spans="1:44" ht="12.75" x14ac:dyDescent="0.2">
      <c r="A11" s="317" t="s">
        <v>126</v>
      </c>
      <c r="B11" s="318"/>
      <c r="C11" s="234" t="s">
        <v>329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5" t="s">
        <v>330</v>
      </c>
      <c r="AD11" s="235"/>
      <c r="AE11" s="235"/>
      <c r="AF11" s="319"/>
      <c r="AG11" s="279">
        <v>0</v>
      </c>
      <c r="AH11" s="279"/>
      <c r="AI11" s="279"/>
      <c r="AJ11" s="279"/>
      <c r="AK11" s="279">
        <v>0</v>
      </c>
      <c r="AL11" s="279"/>
      <c r="AM11" s="279"/>
      <c r="AN11" s="279"/>
      <c r="AO11" s="279">
        <v>0</v>
      </c>
      <c r="AP11" s="279"/>
      <c r="AQ11" s="279"/>
      <c r="AR11" s="279"/>
    </row>
    <row r="12" spans="1:44" ht="12.75" x14ac:dyDescent="0.2">
      <c r="A12" s="317" t="s">
        <v>129</v>
      </c>
      <c r="B12" s="318"/>
      <c r="C12" s="234" t="s">
        <v>331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5" t="s">
        <v>332</v>
      </c>
      <c r="AD12" s="235"/>
      <c r="AE12" s="235"/>
      <c r="AF12" s="319"/>
      <c r="AG12" s="279">
        <v>0</v>
      </c>
      <c r="AH12" s="279"/>
      <c r="AI12" s="279"/>
      <c r="AJ12" s="279"/>
      <c r="AK12" s="279">
        <v>0</v>
      </c>
      <c r="AL12" s="279"/>
      <c r="AM12" s="279"/>
      <c r="AN12" s="279"/>
      <c r="AO12" s="279">
        <v>0</v>
      </c>
      <c r="AP12" s="279"/>
      <c r="AQ12" s="279"/>
      <c r="AR12" s="279"/>
    </row>
    <row r="13" spans="1:44" ht="12.75" x14ac:dyDescent="0.2">
      <c r="A13" s="317" t="s">
        <v>132</v>
      </c>
      <c r="B13" s="318"/>
      <c r="C13" s="234" t="s">
        <v>333</v>
      </c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5" t="s">
        <v>334</v>
      </c>
      <c r="AD13" s="235"/>
      <c r="AE13" s="235"/>
      <c r="AF13" s="319"/>
      <c r="AG13" s="279">
        <v>0</v>
      </c>
      <c r="AH13" s="279"/>
      <c r="AI13" s="279"/>
      <c r="AJ13" s="279"/>
      <c r="AK13" s="279">
        <v>0</v>
      </c>
      <c r="AL13" s="279"/>
      <c r="AM13" s="279"/>
      <c r="AN13" s="279"/>
      <c r="AO13" s="279">
        <v>0</v>
      </c>
      <c r="AP13" s="279"/>
      <c r="AQ13" s="279"/>
      <c r="AR13" s="279"/>
    </row>
    <row r="14" spans="1:44" ht="12.75" x14ac:dyDescent="0.2">
      <c r="A14" s="317" t="s">
        <v>135</v>
      </c>
      <c r="B14" s="318"/>
      <c r="C14" s="234" t="s">
        <v>335</v>
      </c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5" t="s">
        <v>336</v>
      </c>
      <c r="AD14" s="235"/>
      <c r="AE14" s="235"/>
      <c r="AF14" s="319"/>
      <c r="AG14" s="286">
        <v>0</v>
      </c>
      <c r="AH14" s="286"/>
      <c r="AI14" s="286"/>
      <c r="AJ14" s="286"/>
      <c r="AK14" s="286">
        <v>0</v>
      </c>
      <c r="AL14" s="286"/>
      <c r="AM14" s="286"/>
      <c r="AN14" s="286"/>
      <c r="AO14" s="286">
        <v>0</v>
      </c>
      <c r="AP14" s="286"/>
      <c r="AQ14" s="286"/>
      <c r="AR14" s="286"/>
    </row>
    <row r="15" spans="1:44" ht="12.75" x14ac:dyDescent="0.2">
      <c r="A15" s="317" t="s">
        <v>138</v>
      </c>
      <c r="B15" s="318"/>
      <c r="C15" s="234" t="s">
        <v>337</v>
      </c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5" t="s">
        <v>338</v>
      </c>
      <c r="AD15" s="235"/>
      <c r="AE15" s="235"/>
      <c r="AF15" s="319"/>
      <c r="AG15" s="286">
        <v>0</v>
      </c>
      <c r="AH15" s="286"/>
      <c r="AI15" s="286"/>
      <c r="AJ15" s="286"/>
      <c r="AK15" s="286">
        <v>0</v>
      </c>
      <c r="AL15" s="286"/>
      <c r="AM15" s="286"/>
      <c r="AN15" s="286"/>
      <c r="AO15" s="286">
        <v>0</v>
      </c>
      <c r="AP15" s="286"/>
      <c r="AQ15" s="286"/>
      <c r="AR15" s="286"/>
    </row>
    <row r="16" spans="1:44" ht="12.75" x14ac:dyDescent="0.2">
      <c r="A16" s="317" t="s">
        <v>141</v>
      </c>
      <c r="B16" s="318"/>
      <c r="C16" s="234" t="s">
        <v>339</v>
      </c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5" t="s">
        <v>340</v>
      </c>
      <c r="AD16" s="235"/>
      <c r="AE16" s="235"/>
      <c r="AF16" s="319"/>
      <c r="AG16" s="287">
        <f>SUM(AG10:AJ15)</f>
        <v>0</v>
      </c>
      <c r="AH16" s="288"/>
      <c r="AI16" s="288"/>
      <c r="AJ16" s="288"/>
      <c r="AK16" s="287">
        <f>SUM(AK10:AN15)</f>
        <v>0</v>
      </c>
      <c r="AL16" s="288"/>
      <c r="AM16" s="288"/>
      <c r="AN16" s="288"/>
      <c r="AO16" s="287">
        <f>SUM(AO10:AR15)</f>
        <v>0</v>
      </c>
      <c r="AP16" s="288"/>
      <c r="AQ16" s="288"/>
      <c r="AR16" s="288"/>
    </row>
    <row r="17" spans="1:44" ht="12.75" x14ac:dyDescent="0.2">
      <c r="A17" s="317" t="s">
        <v>144</v>
      </c>
      <c r="B17" s="318"/>
      <c r="C17" s="234" t="s">
        <v>341</v>
      </c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5" t="s">
        <v>342</v>
      </c>
      <c r="AD17" s="235"/>
      <c r="AE17" s="235"/>
      <c r="AF17" s="319"/>
      <c r="AG17" s="279">
        <v>0</v>
      </c>
      <c r="AH17" s="279"/>
      <c r="AI17" s="279"/>
      <c r="AJ17" s="279"/>
      <c r="AK17" s="279">
        <v>0</v>
      </c>
      <c r="AL17" s="279"/>
      <c r="AM17" s="279"/>
      <c r="AN17" s="279"/>
      <c r="AO17" s="279">
        <v>0</v>
      </c>
      <c r="AP17" s="279"/>
      <c r="AQ17" s="279"/>
      <c r="AR17" s="279"/>
    </row>
    <row r="18" spans="1:44" ht="12.75" x14ac:dyDescent="0.2">
      <c r="A18" s="317" t="s">
        <v>147</v>
      </c>
      <c r="B18" s="318"/>
      <c r="C18" s="234" t="s">
        <v>343</v>
      </c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5" t="s">
        <v>344</v>
      </c>
      <c r="AD18" s="235"/>
      <c r="AE18" s="235"/>
      <c r="AF18" s="319"/>
      <c r="AG18" s="279">
        <v>0</v>
      </c>
      <c r="AH18" s="279"/>
      <c r="AI18" s="279"/>
      <c r="AJ18" s="279"/>
      <c r="AK18" s="279">
        <v>0</v>
      </c>
      <c r="AL18" s="279"/>
      <c r="AM18" s="279"/>
      <c r="AN18" s="279"/>
      <c r="AO18" s="279">
        <v>0</v>
      </c>
      <c r="AP18" s="279"/>
      <c r="AQ18" s="279"/>
      <c r="AR18" s="279"/>
    </row>
    <row r="19" spans="1:44" ht="12.75" x14ac:dyDescent="0.2">
      <c r="A19" s="317" t="s">
        <v>150</v>
      </c>
      <c r="B19" s="318"/>
      <c r="C19" s="234" t="s">
        <v>345</v>
      </c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5" t="s">
        <v>346</v>
      </c>
      <c r="AD19" s="235"/>
      <c r="AE19" s="235"/>
      <c r="AF19" s="319"/>
      <c r="AG19" s="279">
        <v>0</v>
      </c>
      <c r="AH19" s="279"/>
      <c r="AI19" s="279"/>
      <c r="AJ19" s="279"/>
      <c r="AK19" s="279">
        <v>0</v>
      </c>
      <c r="AL19" s="279"/>
      <c r="AM19" s="279"/>
      <c r="AN19" s="279"/>
      <c r="AO19" s="279">
        <v>0</v>
      </c>
      <c r="AP19" s="279"/>
      <c r="AQ19" s="279"/>
      <c r="AR19" s="279"/>
    </row>
    <row r="20" spans="1:44" ht="12.75" x14ac:dyDescent="0.2">
      <c r="A20" s="317" t="s">
        <v>153</v>
      </c>
      <c r="B20" s="318"/>
      <c r="C20" s="234" t="s">
        <v>347</v>
      </c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5" t="s">
        <v>348</v>
      </c>
      <c r="AD20" s="235"/>
      <c r="AE20" s="235"/>
      <c r="AF20" s="319"/>
      <c r="AG20" s="279">
        <v>0</v>
      </c>
      <c r="AH20" s="279"/>
      <c r="AI20" s="279"/>
      <c r="AJ20" s="279"/>
      <c r="AK20" s="279">
        <v>0</v>
      </c>
      <c r="AL20" s="279"/>
      <c r="AM20" s="279"/>
      <c r="AN20" s="279"/>
      <c r="AO20" s="279">
        <v>0</v>
      </c>
      <c r="AP20" s="279"/>
      <c r="AQ20" s="279"/>
      <c r="AR20" s="279"/>
    </row>
    <row r="21" spans="1:44" ht="12.75" x14ac:dyDescent="0.2">
      <c r="A21" s="317" t="s">
        <v>156</v>
      </c>
      <c r="B21" s="318"/>
      <c r="C21" s="234" t="s">
        <v>349</v>
      </c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5" t="s">
        <v>350</v>
      </c>
      <c r="AD21" s="235"/>
      <c r="AE21" s="235"/>
      <c r="AF21" s="319"/>
      <c r="AG21" s="279">
        <v>1040000</v>
      </c>
      <c r="AH21" s="279"/>
      <c r="AI21" s="279"/>
      <c r="AJ21" s="279"/>
      <c r="AK21" s="279">
        <v>3728800</v>
      </c>
      <c r="AL21" s="279"/>
      <c r="AM21" s="279"/>
      <c r="AN21" s="279"/>
      <c r="AO21" s="279">
        <v>3728800</v>
      </c>
      <c r="AP21" s="279"/>
      <c r="AQ21" s="279"/>
      <c r="AR21" s="279"/>
    </row>
    <row r="22" spans="1:44" ht="12.75" x14ac:dyDescent="0.2">
      <c r="A22" s="324" t="s">
        <v>159</v>
      </c>
      <c r="B22" s="325"/>
      <c r="C22" s="326" t="s">
        <v>351</v>
      </c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7" t="s">
        <v>352</v>
      </c>
      <c r="AD22" s="327"/>
      <c r="AE22" s="327"/>
      <c r="AF22" s="328"/>
      <c r="AG22" s="289">
        <f>SUM(AG16,AG17:AJ21)</f>
        <v>1040000</v>
      </c>
      <c r="AH22" s="290"/>
      <c r="AI22" s="290"/>
      <c r="AJ22" s="290"/>
      <c r="AK22" s="289">
        <f>SUM(AK16,AK17:AN21)</f>
        <v>3728800</v>
      </c>
      <c r="AL22" s="290"/>
      <c r="AM22" s="290"/>
      <c r="AN22" s="290"/>
      <c r="AO22" s="289">
        <f>SUM(AO16,AO17:AR21)</f>
        <v>3728800</v>
      </c>
      <c r="AP22" s="290"/>
      <c r="AQ22" s="290"/>
      <c r="AR22" s="290"/>
    </row>
    <row r="23" spans="1:44" ht="12.75" x14ac:dyDescent="0.2">
      <c r="A23" s="317" t="s">
        <v>162</v>
      </c>
      <c r="B23" s="318"/>
      <c r="C23" s="234" t="s">
        <v>353</v>
      </c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5" t="s">
        <v>354</v>
      </c>
      <c r="AD23" s="235"/>
      <c r="AE23" s="235"/>
      <c r="AF23" s="319"/>
      <c r="AG23" s="279">
        <v>0</v>
      </c>
      <c r="AH23" s="279"/>
      <c r="AI23" s="279"/>
      <c r="AJ23" s="279"/>
      <c r="AK23" s="279">
        <v>0</v>
      </c>
      <c r="AL23" s="279"/>
      <c r="AM23" s="279"/>
      <c r="AN23" s="279"/>
      <c r="AO23" s="279">
        <v>0</v>
      </c>
      <c r="AP23" s="279"/>
      <c r="AQ23" s="279"/>
      <c r="AR23" s="279"/>
    </row>
    <row r="24" spans="1:44" ht="12.75" x14ac:dyDescent="0.2">
      <c r="A24" s="317" t="s">
        <v>165</v>
      </c>
      <c r="B24" s="318"/>
      <c r="C24" s="234" t="s">
        <v>355</v>
      </c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5" t="s">
        <v>356</v>
      </c>
      <c r="AD24" s="235"/>
      <c r="AE24" s="235"/>
      <c r="AF24" s="319"/>
      <c r="AG24" s="279">
        <v>0</v>
      </c>
      <c r="AH24" s="279"/>
      <c r="AI24" s="279"/>
      <c r="AJ24" s="279"/>
      <c r="AK24" s="279">
        <v>0</v>
      </c>
      <c r="AL24" s="279"/>
      <c r="AM24" s="279"/>
      <c r="AN24" s="279"/>
      <c r="AO24" s="279">
        <v>0</v>
      </c>
      <c r="AP24" s="279"/>
      <c r="AQ24" s="279"/>
      <c r="AR24" s="279"/>
    </row>
    <row r="25" spans="1:44" ht="12.75" x14ac:dyDescent="0.2">
      <c r="A25" s="317" t="s">
        <v>168</v>
      </c>
      <c r="B25" s="318"/>
      <c r="C25" s="234" t="s">
        <v>357</v>
      </c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5" t="s">
        <v>358</v>
      </c>
      <c r="AD25" s="235"/>
      <c r="AE25" s="235"/>
      <c r="AF25" s="319"/>
      <c r="AG25" s="279">
        <v>0</v>
      </c>
      <c r="AH25" s="279"/>
      <c r="AI25" s="279"/>
      <c r="AJ25" s="279"/>
      <c r="AK25" s="279">
        <v>0</v>
      </c>
      <c r="AL25" s="279"/>
      <c r="AM25" s="279"/>
      <c r="AN25" s="279"/>
      <c r="AO25" s="279">
        <v>0</v>
      </c>
      <c r="AP25" s="279"/>
      <c r="AQ25" s="279"/>
      <c r="AR25" s="279"/>
    </row>
    <row r="26" spans="1:44" ht="12.75" x14ac:dyDescent="0.2">
      <c r="A26" s="317" t="s">
        <v>0</v>
      </c>
      <c r="B26" s="318"/>
      <c r="C26" s="234" t="s">
        <v>359</v>
      </c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5" t="s">
        <v>360</v>
      </c>
      <c r="AD26" s="235"/>
      <c r="AE26" s="235"/>
      <c r="AF26" s="319"/>
      <c r="AG26" s="279">
        <v>0</v>
      </c>
      <c r="AH26" s="279"/>
      <c r="AI26" s="279"/>
      <c r="AJ26" s="279"/>
      <c r="AK26" s="279">
        <v>0</v>
      </c>
      <c r="AL26" s="279"/>
      <c r="AM26" s="279"/>
      <c r="AN26" s="279"/>
      <c r="AO26" s="279">
        <v>0</v>
      </c>
      <c r="AP26" s="279"/>
      <c r="AQ26" s="279"/>
      <c r="AR26" s="279"/>
    </row>
    <row r="27" spans="1:44" ht="12.75" x14ac:dyDescent="0.2">
      <c r="A27" s="317" t="s">
        <v>1</v>
      </c>
      <c r="B27" s="318"/>
      <c r="C27" s="234" t="s">
        <v>361</v>
      </c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5" t="s">
        <v>362</v>
      </c>
      <c r="AD27" s="235"/>
      <c r="AE27" s="235"/>
      <c r="AF27" s="319"/>
      <c r="AG27" s="279">
        <v>0</v>
      </c>
      <c r="AH27" s="279"/>
      <c r="AI27" s="279"/>
      <c r="AJ27" s="279"/>
      <c r="AK27" s="279">
        <v>0</v>
      </c>
      <c r="AL27" s="279"/>
      <c r="AM27" s="279"/>
      <c r="AN27" s="279"/>
      <c r="AO27" s="279">
        <v>0</v>
      </c>
      <c r="AP27" s="279"/>
      <c r="AQ27" s="279"/>
      <c r="AR27" s="279"/>
    </row>
    <row r="28" spans="1:44" ht="12.75" x14ac:dyDescent="0.2">
      <c r="A28" s="324" t="s">
        <v>2</v>
      </c>
      <c r="B28" s="325"/>
      <c r="C28" s="326" t="s">
        <v>363</v>
      </c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7" t="s">
        <v>364</v>
      </c>
      <c r="AD28" s="327"/>
      <c r="AE28" s="327"/>
      <c r="AF28" s="328"/>
      <c r="AG28" s="289">
        <f>SUM(AG23:AJ27)</f>
        <v>0</v>
      </c>
      <c r="AH28" s="290"/>
      <c r="AI28" s="290"/>
      <c r="AJ28" s="290"/>
      <c r="AK28" s="289">
        <f>SUM(AK23:AN27)</f>
        <v>0</v>
      </c>
      <c r="AL28" s="290"/>
      <c r="AM28" s="290"/>
      <c r="AN28" s="290"/>
      <c r="AO28" s="289">
        <f>SUM(AO23:AR27)</f>
        <v>0</v>
      </c>
      <c r="AP28" s="290"/>
      <c r="AQ28" s="290"/>
      <c r="AR28" s="290"/>
    </row>
    <row r="29" spans="1:44" ht="12.75" x14ac:dyDescent="0.2">
      <c r="A29" s="317" t="s">
        <v>3</v>
      </c>
      <c r="B29" s="318"/>
      <c r="C29" s="234" t="s">
        <v>365</v>
      </c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5" t="s">
        <v>366</v>
      </c>
      <c r="AD29" s="235"/>
      <c r="AE29" s="235"/>
      <c r="AF29" s="319"/>
      <c r="AG29" s="279">
        <v>0</v>
      </c>
      <c r="AH29" s="279"/>
      <c r="AI29" s="279"/>
      <c r="AJ29" s="279"/>
      <c r="AK29" s="279">
        <v>0</v>
      </c>
      <c r="AL29" s="279"/>
      <c r="AM29" s="279"/>
      <c r="AN29" s="279"/>
      <c r="AO29" s="279">
        <v>0</v>
      </c>
      <c r="AP29" s="279"/>
      <c r="AQ29" s="279"/>
      <c r="AR29" s="279"/>
    </row>
    <row r="30" spans="1:44" ht="12.75" x14ac:dyDescent="0.2">
      <c r="A30" s="317" t="s">
        <v>4</v>
      </c>
      <c r="B30" s="318"/>
      <c r="C30" s="234" t="s">
        <v>367</v>
      </c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5" t="s">
        <v>368</v>
      </c>
      <c r="AD30" s="235"/>
      <c r="AE30" s="235"/>
      <c r="AF30" s="319"/>
      <c r="AG30" s="279">
        <v>0</v>
      </c>
      <c r="AH30" s="279"/>
      <c r="AI30" s="279"/>
      <c r="AJ30" s="279"/>
      <c r="AK30" s="279">
        <v>0</v>
      </c>
      <c r="AL30" s="279"/>
      <c r="AM30" s="279"/>
      <c r="AN30" s="279"/>
      <c r="AO30" s="279">
        <v>0</v>
      </c>
      <c r="AP30" s="279"/>
      <c r="AQ30" s="279"/>
      <c r="AR30" s="279"/>
    </row>
    <row r="31" spans="1:44" ht="12.75" x14ac:dyDescent="0.2">
      <c r="A31" s="317" t="s">
        <v>5</v>
      </c>
      <c r="B31" s="318"/>
      <c r="C31" s="234" t="s">
        <v>369</v>
      </c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5" t="s">
        <v>370</v>
      </c>
      <c r="AD31" s="235"/>
      <c r="AE31" s="235"/>
      <c r="AF31" s="319"/>
      <c r="AG31" s="287">
        <f>SUM(AG29:AJ30)</f>
        <v>0</v>
      </c>
      <c r="AH31" s="288"/>
      <c r="AI31" s="288"/>
      <c r="AJ31" s="288"/>
      <c r="AK31" s="287">
        <f>SUM(AK29:AN30)</f>
        <v>0</v>
      </c>
      <c r="AL31" s="288"/>
      <c r="AM31" s="288"/>
      <c r="AN31" s="288"/>
      <c r="AO31" s="287">
        <f>SUM(AO29:AR30)</f>
        <v>0</v>
      </c>
      <c r="AP31" s="288"/>
      <c r="AQ31" s="288"/>
      <c r="AR31" s="288"/>
    </row>
    <row r="32" spans="1:44" ht="12.75" x14ac:dyDescent="0.2">
      <c r="A32" s="317" t="s">
        <v>181</v>
      </c>
      <c r="B32" s="318"/>
      <c r="C32" s="234" t="s">
        <v>371</v>
      </c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5" t="s">
        <v>372</v>
      </c>
      <c r="AD32" s="235"/>
      <c r="AE32" s="235"/>
      <c r="AF32" s="319"/>
      <c r="AG32" s="279">
        <v>0</v>
      </c>
      <c r="AH32" s="279"/>
      <c r="AI32" s="279"/>
      <c r="AJ32" s="279"/>
      <c r="AK32" s="279">
        <v>0</v>
      </c>
      <c r="AL32" s="279"/>
      <c r="AM32" s="279"/>
      <c r="AN32" s="279"/>
      <c r="AO32" s="279">
        <v>0</v>
      </c>
      <c r="AP32" s="279"/>
      <c r="AQ32" s="279"/>
      <c r="AR32" s="279"/>
    </row>
    <row r="33" spans="1:44" ht="12.75" x14ac:dyDescent="0.2">
      <c r="A33" s="317" t="s">
        <v>184</v>
      </c>
      <c r="B33" s="318"/>
      <c r="C33" s="234" t="s">
        <v>373</v>
      </c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5" t="s">
        <v>374</v>
      </c>
      <c r="AD33" s="235"/>
      <c r="AE33" s="235"/>
      <c r="AF33" s="319"/>
      <c r="AG33" s="279">
        <v>0</v>
      </c>
      <c r="AH33" s="279"/>
      <c r="AI33" s="279"/>
      <c r="AJ33" s="279"/>
      <c r="AK33" s="279">
        <v>0</v>
      </c>
      <c r="AL33" s="279"/>
      <c r="AM33" s="279"/>
      <c r="AN33" s="279"/>
      <c r="AO33" s="279">
        <v>0</v>
      </c>
      <c r="AP33" s="279"/>
      <c r="AQ33" s="279"/>
      <c r="AR33" s="279"/>
    </row>
    <row r="34" spans="1:44" ht="12.75" x14ac:dyDescent="0.2">
      <c r="A34" s="317" t="s">
        <v>6</v>
      </c>
      <c r="B34" s="318"/>
      <c r="C34" s="234" t="s">
        <v>375</v>
      </c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5" t="s">
        <v>376</v>
      </c>
      <c r="AD34" s="235"/>
      <c r="AE34" s="235"/>
      <c r="AF34" s="319"/>
      <c r="AG34" s="301">
        <v>0</v>
      </c>
      <c r="AH34" s="301"/>
      <c r="AI34" s="301"/>
      <c r="AJ34" s="301"/>
      <c r="AK34" s="301">
        <v>0</v>
      </c>
      <c r="AL34" s="301"/>
      <c r="AM34" s="301"/>
      <c r="AN34" s="301"/>
      <c r="AO34" s="301">
        <v>0</v>
      </c>
      <c r="AP34" s="301"/>
      <c r="AQ34" s="301"/>
      <c r="AR34" s="301"/>
    </row>
    <row r="35" spans="1:44" ht="12.75" x14ac:dyDescent="0.2">
      <c r="A35" s="317" t="s">
        <v>189</v>
      </c>
      <c r="B35" s="318"/>
      <c r="C35" s="234" t="s">
        <v>377</v>
      </c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5" t="s">
        <v>378</v>
      </c>
      <c r="AD35" s="235"/>
      <c r="AE35" s="235"/>
      <c r="AF35" s="319"/>
      <c r="AG35" s="279">
        <v>0</v>
      </c>
      <c r="AH35" s="279"/>
      <c r="AI35" s="279"/>
      <c r="AJ35" s="279"/>
      <c r="AK35" s="279">
        <v>0</v>
      </c>
      <c r="AL35" s="279"/>
      <c r="AM35" s="279"/>
      <c r="AN35" s="279"/>
      <c r="AO35" s="279">
        <v>0</v>
      </c>
      <c r="AP35" s="279"/>
      <c r="AQ35" s="279"/>
      <c r="AR35" s="279"/>
    </row>
    <row r="36" spans="1:44" ht="12.75" x14ac:dyDescent="0.2">
      <c r="A36" s="317" t="s">
        <v>192</v>
      </c>
      <c r="B36" s="318"/>
      <c r="C36" s="234" t="s">
        <v>379</v>
      </c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5" t="s">
        <v>380</v>
      </c>
      <c r="AD36" s="235"/>
      <c r="AE36" s="235"/>
      <c r="AF36" s="319"/>
      <c r="AG36" s="279">
        <v>0</v>
      </c>
      <c r="AH36" s="279"/>
      <c r="AI36" s="279"/>
      <c r="AJ36" s="279"/>
      <c r="AK36" s="279">
        <v>0</v>
      </c>
      <c r="AL36" s="279"/>
      <c r="AM36" s="279"/>
      <c r="AN36" s="279"/>
      <c r="AO36" s="279">
        <v>0</v>
      </c>
      <c r="AP36" s="279"/>
      <c r="AQ36" s="279"/>
      <c r="AR36" s="279"/>
    </row>
    <row r="37" spans="1:44" ht="12.75" x14ac:dyDescent="0.2">
      <c r="A37" s="317" t="s">
        <v>7</v>
      </c>
      <c r="B37" s="318"/>
      <c r="C37" s="234" t="s">
        <v>381</v>
      </c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5" t="s">
        <v>382</v>
      </c>
      <c r="AD37" s="235"/>
      <c r="AE37" s="235"/>
      <c r="AF37" s="319"/>
      <c r="AG37" s="279">
        <v>0</v>
      </c>
      <c r="AH37" s="279"/>
      <c r="AI37" s="279"/>
      <c r="AJ37" s="279"/>
      <c r="AK37" s="279">
        <v>0</v>
      </c>
      <c r="AL37" s="279"/>
      <c r="AM37" s="279"/>
      <c r="AN37" s="279"/>
      <c r="AO37" s="279">
        <v>0</v>
      </c>
      <c r="AP37" s="279"/>
      <c r="AQ37" s="279"/>
      <c r="AR37" s="279"/>
    </row>
    <row r="38" spans="1:44" ht="12.75" x14ac:dyDescent="0.2">
      <c r="A38" s="317" t="s">
        <v>8</v>
      </c>
      <c r="B38" s="318"/>
      <c r="C38" s="234" t="s">
        <v>383</v>
      </c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5" t="s">
        <v>384</v>
      </c>
      <c r="AD38" s="235"/>
      <c r="AE38" s="235"/>
      <c r="AF38" s="319"/>
      <c r="AG38" s="279">
        <v>0</v>
      </c>
      <c r="AH38" s="279"/>
      <c r="AI38" s="279"/>
      <c r="AJ38" s="279"/>
      <c r="AK38" s="279">
        <v>0</v>
      </c>
      <c r="AL38" s="279"/>
      <c r="AM38" s="279"/>
      <c r="AN38" s="279"/>
      <c r="AO38" s="279">
        <v>0</v>
      </c>
      <c r="AP38" s="279"/>
      <c r="AQ38" s="279"/>
      <c r="AR38" s="279"/>
    </row>
    <row r="39" spans="1:44" ht="12.75" x14ac:dyDescent="0.2">
      <c r="A39" s="317" t="s">
        <v>9</v>
      </c>
      <c r="B39" s="318"/>
      <c r="C39" s="234" t="s">
        <v>385</v>
      </c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5" t="s">
        <v>386</v>
      </c>
      <c r="AD39" s="235"/>
      <c r="AE39" s="235"/>
      <c r="AF39" s="319"/>
      <c r="AG39" s="279">
        <v>0</v>
      </c>
      <c r="AH39" s="279"/>
      <c r="AI39" s="279"/>
      <c r="AJ39" s="279"/>
      <c r="AK39" s="279">
        <v>0</v>
      </c>
      <c r="AL39" s="279"/>
      <c r="AM39" s="279"/>
      <c r="AN39" s="279"/>
      <c r="AO39" s="279">
        <v>0</v>
      </c>
      <c r="AP39" s="279"/>
      <c r="AQ39" s="279"/>
      <c r="AR39" s="279"/>
    </row>
    <row r="40" spans="1:44" ht="12.75" x14ac:dyDescent="0.2">
      <c r="A40" s="317" t="s">
        <v>200</v>
      </c>
      <c r="B40" s="318"/>
      <c r="C40" s="234" t="s">
        <v>387</v>
      </c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5" t="s">
        <v>388</v>
      </c>
      <c r="AD40" s="235"/>
      <c r="AE40" s="235"/>
      <c r="AF40" s="319"/>
      <c r="AG40" s="287">
        <f>SUM(AG35:AJ39)</f>
        <v>0</v>
      </c>
      <c r="AH40" s="288"/>
      <c r="AI40" s="288"/>
      <c r="AJ40" s="288"/>
      <c r="AK40" s="287">
        <f>SUM(AK35:AN39)</f>
        <v>0</v>
      </c>
      <c r="AL40" s="288"/>
      <c r="AM40" s="288"/>
      <c r="AN40" s="288"/>
      <c r="AO40" s="287">
        <f>SUM(AO35:AR39)</f>
        <v>0</v>
      </c>
      <c r="AP40" s="288"/>
      <c r="AQ40" s="288"/>
      <c r="AR40" s="288"/>
    </row>
    <row r="41" spans="1:44" ht="12.75" x14ac:dyDescent="0.2">
      <c r="A41" s="317" t="s">
        <v>10</v>
      </c>
      <c r="B41" s="318"/>
      <c r="C41" s="234" t="s">
        <v>389</v>
      </c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5" t="s">
        <v>390</v>
      </c>
      <c r="AD41" s="235"/>
      <c r="AE41" s="235"/>
      <c r="AF41" s="319"/>
      <c r="AG41" s="279">
        <v>0</v>
      </c>
      <c r="AH41" s="279"/>
      <c r="AI41" s="279"/>
      <c r="AJ41" s="279"/>
      <c r="AK41" s="279">
        <v>0</v>
      </c>
      <c r="AL41" s="279"/>
      <c r="AM41" s="279"/>
      <c r="AN41" s="279"/>
      <c r="AO41" s="279">
        <v>0</v>
      </c>
      <c r="AP41" s="279"/>
      <c r="AQ41" s="279"/>
      <c r="AR41" s="279"/>
    </row>
    <row r="42" spans="1:44" ht="12.75" x14ac:dyDescent="0.2">
      <c r="A42" s="324" t="s">
        <v>205</v>
      </c>
      <c r="B42" s="325"/>
      <c r="C42" s="326" t="s">
        <v>391</v>
      </c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7" t="s">
        <v>392</v>
      </c>
      <c r="AD42" s="327"/>
      <c r="AE42" s="327"/>
      <c r="AF42" s="328"/>
      <c r="AG42" s="289">
        <f>SUM(AG31,AG32:AJ34,AG40:AJ41)</f>
        <v>0</v>
      </c>
      <c r="AH42" s="290"/>
      <c r="AI42" s="290"/>
      <c r="AJ42" s="290"/>
      <c r="AK42" s="289">
        <f>SUM(AK31,AK32:AN34,AK40:AN41)</f>
        <v>0</v>
      </c>
      <c r="AL42" s="290"/>
      <c r="AM42" s="290"/>
      <c r="AN42" s="290"/>
      <c r="AO42" s="289">
        <f>SUM(AO31,AO32:AR34,AO40:AR41)</f>
        <v>0</v>
      </c>
      <c r="AP42" s="290"/>
      <c r="AQ42" s="290"/>
      <c r="AR42" s="290"/>
    </row>
    <row r="43" spans="1:44" ht="12.75" x14ac:dyDescent="0.2">
      <c r="A43" s="317" t="s">
        <v>11</v>
      </c>
      <c r="B43" s="318"/>
      <c r="C43" s="191" t="s">
        <v>393</v>
      </c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235" t="s">
        <v>394</v>
      </c>
      <c r="AD43" s="235"/>
      <c r="AE43" s="235"/>
      <c r="AF43" s="319"/>
      <c r="AG43" s="279">
        <v>0</v>
      </c>
      <c r="AH43" s="279"/>
      <c r="AI43" s="279"/>
      <c r="AJ43" s="279"/>
      <c r="AK43" s="279">
        <v>0</v>
      </c>
      <c r="AL43" s="279"/>
      <c r="AM43" s="279"/>
      <c r="AN43" s="279"/>
      <c r="AO43" s="279">
        <v>0</v>
      </c>
      <c r="AP43" s="279"/>
      <c r="AQ43" s="279"/>
      <c r="AR43" s="279"/>
    </row>
    <row r="44" spans="1:44" ht="12.75" x14ac:dyDescent="0.2">
      <c r="A44" s="317" t="s">
        <v>12</v>
      </c>
      <c r="B44" s="318"/>
      <c r="C44" s="191" t="s">
        <v>395</v>
      </c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235" t="s">
        <v>396</v>
      </c>
      <c r="AD44" s="235"/>
      <c r="AE44" s="235"/>
      <c r="AF44" s="319"/>
      <c r="AG44" s="279">
        <v>0</v>
      </c>
      <c r="AH44" s="279"/>
      <c r="AI44" s="279"/>
      <c r="AJ44" s="279"/>
      <c r="AK44" s="279">
        <v>0</v>
      </c>
      <c r="AL44" s="279"/>
      <c r="AM44" s="279"/>
      <c r="AN44" s="279"/>
      <c r="AO44" s="279">
        <v>0</v>
      </c>
      <c r="AP44" s="279"/>
      <c r="AQ44" s="279"/>
      <c r="AR44" s="279"/>
    </row>
    <row r="45" spans="1:44" ht="12.75" x14ac:dyDescent="0.2">
      <c r="A45" s="317" t="s">
        <v>210</v>
      </c>
      <c r="B45" s="318"/>
      <c r="C45" s="191" t="s">
        <v>397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235" t="s">
        <v>398</v>
      </c>
      <c r="AD45" s="235"/>
      <c r="AE45" s="235"/>
      <c r="AF45" s="319"/>
      <c r="AG45" s="279">
        <v>0</v>
      </c>
      <c r="AH45" s="279"/>
      <c r="AI45" s="279"/>
      <c r="AJ45" s="279"/>
      <c r="AK45" s="279">
        <v>0</v>
      </c>
      <c r="AL45" s="279"/>
      <c r="AM45" s="279"/>
      <c r="AN45" s="279"/>
      <c r="AO45" s="279">
        <v>0</v>
      </c>
      <c r="AP45" s="279"/>
      <c r="AQ45" s="279"/>
      <c r="AR45" s="279"/>
    </row>
    <row r="46" spans="1:44" ht="12.75" x14ac:dyDescent="0.2">
      <c r="A46" s="317" t="s">
        <v>213</v>
      </c>
      <c r="B46" s="318"/>
      <c r="C46" s="191" t="s">
        <v>399</v>
      </c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235" t="s">
        <v>400</v>
      </c>
      <c r="AD46" s="235"/>
      <c r="AE46" s="235"/>
      <c r="AF46" s="319"/>
      <c r="AG46" s="279">
        <v>0</v>
      </c>
      <c r="AH46" s="279"/>
      <c r="AI46" s="279"/>
      <c r="AJ46" s="279"/>
      <c r="AK46" s="279">
        <v>0</v>
      </c>
      <c r="AL46" s="279"/>
      <c r="AM46" s="279"/>
      <c r="AN46" s="279"/>
      <c r="AO46" s="279">
        <v>0</v>
      </c>
      <c r="AP46" s="279"/>
      <c r="AQ46" s="279"/>
      <c r="AR46" s="279"/>
    </row>
    <row r="47" spans="1:44" ht="12.75" x14ac:dyDescent="0.2">
      <c r="A47" s="317" t="s">
        <v>13</v>
      </c>
      <c r="B47" s="318"/>
      <c r="C47" s="191" t="s">
        <v>401</v>
      </c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235" t="s">
        <v>402</v>
      </c>
      <c r="AD47" s="235"/>
      <c r="AE47" s="235"/>
      <c r="AF47" s="319"/>
      <c r="AG47" s="279">
        <v>0</v>
      </c>
      <c r="AH47" s="279"/>
      <c r="AI47" s="279"/>
      <c r="AJ47" s="279"/>
      <c r="AK47" s="279">
        <v>0</v>
      </c>
      <c r="AL47" s="279"/>
      <c r="AM47" s="279"/>
      <c r="AN47" s="279"/>
      <c r="AO47" s="279">
        <v>0</v>
      </c>
      <c r="AP47" s="279"/>
      <c r="AQ47" s="279"/>
      <c r="AR47" s="279"/>
    </row>
    <row r="48" spans="1:44" ht="12.75" x14ac:dyDescent="0.2">
      <c r="A48" s="317" t="s">
        <v>217</v>
      </c>
      <c r="B48" s="318"/>
      <c r="C48" s="191" t="s">
        <v>403</v>
      </c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235" t="s">
        <v>404</v>
      </c>
      <c r="AD48" s="235"/>
      <c r="AE48" s="235"/>
      <c r="AF48" s="319"/>
      <c r="AG48" s="279">
        <v>0</v>
      </c>
      <c r="AH48" s="279"/>
      <c r="AI48" s="279"/>
      <c r="AJ48" s="279"/>
      <c r="AK48" s="279">
        <v>0</v>
      </c>
      <c r="AL48" s="279"/>
      <c r="AM48" s="279"/>
      <c r="AN48" s="279"/>
      <c r="AO48" s="279">
        <v>0</v>
      </c>
      <c r="AP48" s="279"/>
      <c r="AQ48" s="279"/>
      <c r="AR48" s="279"/>
    </row>
    <row r="49" spans="1:44" ht="12.75" x14ac:dyDescent="0.2">
      <c r="A49" s="317" t="s">
        <v>220</v>
      </c>
      <c r="B49" s="318"/>
      <c r="C49" s="191" t="s">
        <v>405</v>
      </c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235" t="s">
        <v>406</v>
      </c>
      <c r="AD49" s="235"/>
      <c r="AE49" s="235"/>
      <c r="AF49" s="319"/>
      <c r="AG49" s="279">
        <v>0</v>
      </c>
      <c r="AH49" s="279"/>
      <c r="AI49" s="279"/>
      <c r="AJ49" s="279"/>
      <c r="AK49" s="279">
        <v>0</v>
      </c>
      <c r="AL49" s="279"/>
      <c r="AM49" s="279"/>
      <c r="AN49" s="279"/>
      <c r="AO49" s="279">
        <v>0</v>
      </c>
      <c r="AP49" s="279"/>
      <c r="AQ49" s="279"/>
      <c r="AR49" s="279"/>
    </row>
    <row r="50" spans="1:44" ht="12.75" x14ac:dyDescent="0.2">
      <c r="A50" s="317" t="s">
        <v>222</v>
      </c>
      <c r="B50" s="329"/>
      <c r="C50" s="191" t="s">
        <v>407</v>
      </c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235" t="s">
        <v>408</v>
      </c>
      <c r="AD50" s="235"/>
      <c r="AE50" s="235"/>
      <c r="AF50" s="319"/>
      <c r="AG50" s="279">
        <v>0</v>
      </c>
      <c r="AH50" s="279"/>
      <c r="AI50" s="279"/>
      <c r="AJ50" s="279"/>
      <c r="AK50" s="279">
        <v>0</v>
      </c>
      <c r="AL50" s="279"/>
      <c r="AM50" s="279"/>
      <c r="AN50" s="279"/>
      <c r="AO50" s="279">
        <v>0</v>
      </c>
      <c r="AP50" s="279"/>
      <c r="AQ50" s="279"/>
      <c r="AR50" s="279"/>
    </row>
    <row r="51" spans="1:44" ht="12.75" x14ac:dyDescent="0.2">
      <c r="A51" s="317">
        <v>42</v>
      </c>
      <c r="B51" s="329"/>
      <c r="C51" s="191" t="s">
        <v>409</v>
      </c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235" t="s">
        <v>410</v>
      </c>
      <c r="AD51" s="235"/>
      <c r="AE51" s="235"/>
      <c r="AF51" s="319"/>
      <c r="AG51" s="279">
        <v>0</v>
      </c>
      <c r="AH51" s="279"/>
      <c r="AI51" s="279"/>
      <c r="AJ51" s="279"/>
      <c r="AK51" s="279">
        <v>0</v>
      </c>
      <c r="AL51" s="279"/>
      <c r="AM51" s="279"/>
      <c r="AN51" s="279"/>
      <c r="AO51" s="279">
        <v>1</v>
      </c>
      <c r="AP51" s="279"/>
      <c r="AQ51" s="279"/>
      <c r="AR51" s="279"/>
    </row>
    <row r="52" spans="1:44" ht="12.75" x14ac:dyDescent="0.2">
      <c r="A52" s="317">
        <v>43</v>
      </c>
      <c r="B52" s="329"/>
      <c r="C52" s="191" t="s">
        <v>411</v>
      </c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235" t="s">
        <v>412</v>
      </c>
      <c r="AD52" s="235"/>
      <c r="AE52" s="235"/>
      <c r="AF52" s="319"/>
      <c r="AG52" s="330">
        <f>SUM(AG50:AJ51)</f>
        <v>0</v>
      </c>
      <c r="AH52" s="331"/>
      <c r="AI52" s="331"/>
      <c r="AJ52" s="331"/>
      <c r="AK52" s="330">
        <f>SUM(AK50:AN51)</f>
        <v>0</v>
      </c>
      <c r="AL52" s="331"/>
      <c r="AM52" s="331"/>
      <c r="AN52" s="331"/>
      <c r="AO52" s="330">
        <f>SUM(AO50:AR51)</f>
        <v>1</v>
      </c>
      <c r="AP52" s="331"/>
      <c r="AQ52" s="331"/>
      <c r="AR52" s="331"/>
    </row>
    <row r="53" spans="1:44" ht="12.75" x14ac:dyDescent="0.2">
      <c r="A53" s="317">
        <v>44</v>
      </c>
      <c r="B53" s="329"/>
      <c r="C53" s="191" t="s">
        <v>413</v>
      </c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235" t="s">
        <v>414</v>
      </c>
      <c r="AD53" s="235"/>
      <c r="AE53" s="235"/>
      <c r="AF53" s="319"/>
      <c r="AG53" s="279">
        <v>0</v>
      </c>
      <c r="AH53" s="279"/>
      <c r="AI53" s="279"/>
      <c r="AJ53" s="279"/>
      <c r="AK53" s="279">
        <v>0</v>
      </c>
      <c r="AL53" s="279"/>
      <c r="AM53" s="279"/>
      <c r="AN53" s="279"/>
      <c r="AO53" s="279">
        <v>0</v>
      </c>
      <c r="AP53" s="279"/>
      <c r="AQ53" s="279"/>
      <c r="AR53" s="279"/>
    </row>
    <row r="54" spans="1:44" ht="12.75" x14ac:dyDescent="0.2">
      <c r="A54" s="317">
        <v>45</v>
      </c>
      <c r="B54" s="329"/>
      <c r="C54" s="191" t="s">
        <v>415</v>
      </c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235" t="s">
        <v>416</v>
      </c>
      <c r="AD54" s="235"/>
      <c r="AE54" s="235"/>
      <c r="AF54" s="319"/>
      <c r="AG54" s="279">
        <v>0</v>
      </c>
      <c r="AH54" s="279"/>
      <c r="AI54" s="279"/>
      <c r="AJ54" s="279"/>
      <c r="AK54" s="279">
        <v>0</v>
      </c>
      <c r="AL54" s="279"/>
      <c r="AM54" s="279"/>
      <c r="AN54" s="279"/>
      <c r="AO54" s="279">
        <v>0</v>
      </c>
      <c r="AP54" s="279"/>
      <c r="AQ54" s="279"/>
      <c r="AR54" s="279"/>
    </row>
    <row r="55" spans="1:44" ht="12.75" x14ac:dyDescent="0.2">
      <c r="A55" s="317" t="s">
        <v>14</v>
      </c>
      <c r="B55" s="318"/>
      <c r="C55" s="191" t="s">
        <v>417</v>
      </c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235" t="s">
        <v>418</v>
      </c>
      <c r="AD55" s="235"/>
      <c r="AE55" s="235"/>
      <c r="AF55" s="319"/>
      <c r="AG55" s="287">
        <f>SUM(AG53:AJ54)</f>
        <v>0</v>
      </c>
      <c r="AH55" s="288"/>
      <c r="AI55" s="288"/>
      <c r="AJ55" s="288"/>
      <c r="AK55" s="287">
        <f>SUM(AK53:AN54)</f>
        <v>0</v>
      </c>
      <c r="AL55" s="288"/>
      <c r="AM55" s="288"/>
      <c r="AN55" s="288"/>
      <c r="AO55" s="287">
        <f>SUM(AO53:AR54)</f>
        <v>0</v>
      </c>
      <c r="AP55" s="288"/>
      <c r="AQ55" s="288"/>
      <c r="AR55" s="288"/>
    </row>
    <row r="56" spans="1:44" ht="12.75" x14ac:dyDescent="0.2">
      <c r="A56" s="317" t="s">
        <v>15</v>
      </c>
      <c r="B56" s="329"/>
      <c r="C56" s="191" t="s">
        <v>419</v>
      </c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235" t="s">
        <v>420</v>
      </c>
      <c r="AD56" s="235"/>
      <c r="AE56" s="235"/>
      <c r="AF56" s="319"/>
      <c r="AG56" s="279">
        <v>0</v>
      </c>
      <c r="AH56" s="279"/>
      <c r="AI56" s="279"/>
      <c r="AJ56" s="279"/>
      <c r="AK56" s="279">
        <v>0</v>
      </c>
      <c r="AL56" s="279"/>
      <c r="AM56" s="279"/>
      <c r="AN56" s="279"/>
      <c r="AO56" s="279">
        <v>0</v>
      </c>
      <c r="AP56" s="279"/>
      <c r="AQ56" s="279"/>
      <c r="AR56" s="279"/>
    </row>
    <row r="57" spans="1:44" ht="12.75" x14ac:dyDescent="0.2">
      <c r="A57" s="317" t="s">
        <v>16</v>
      </c>
      <c r="B57" s="329"/>
      <c r="C57" s="191" t="s">
        <v>421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235" t="s">
        <v>422</v>
      </c>
      <c r="AD57" s="235"/>
      <c r="AE57" s="235"/>
      <c r="AF57" s="319"/>
      <c r="AG57" s="279">
        <v>0</v>
      </c>
      <c r="AH57" s="279"/>
      <c r="AI57" s="279"/>
      <c r="AJ57" s="279"/>
      <c r="AK57" s="279">
        <v>0</v>
      </c>
      <c r="AL57" s="279"/>
      <c r="AM57" s="279"/>
      <c r="AN57" s="279"/>
      <c r="AO57" s="279">
        <v>0</v>
      </c>
      <c r="AP57" s="279"/>
      <c r="AQ57" s="279"/>
      <c r="AR57" s="279"/>
    </row>
    <row r="58" spans="1:44" ht="12.75" x14ac:dyDescent="0.2">
      <c r="A58" s="324" t="s">
        <v>17</v>
      </c>
      <c r="B58" s="332"/>
      <c r="C58" s="333" t="s">
        <v>423</v>
      </c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33"/>
      <c r="W58" s="333"/>
      <c r="X58" s="333"/>
      <c r="Y58" s="333"/>
      <c r="Z58" s="333"/>
      <c r="AA58" s="333"/>
      <c r="AB58" s="333"/>
      <c r="AC58" s="327" t="s">
        <v>424</v>
      </c>
      <c r="AD58" s="327"/>
      <c r="AE58" s="327"/>
      <c r="AF58" s="328"/>
      <c r="AG58" s="289">
        <f>SUM(AG43:AJ49,AG52,AG55,AG56:AJ57)</f>
        <v>0</v>
      </c>
      <c r="AH58" s="290"/>
      <c r="AI58" s="290"/>
      <c r="AJ58" s="290"/>
      <c r="AK58" s="289">
        <f>SUM(AK43:AN49,AK52,AK55,AK56:AN57)</f>
        <v>0</v>
      </c>
      <c r="AL58" s="290"/>
      <c r="AM58" s="290"/>
      <c r="AN58" s="290"/>
      <c r="AO58" s="289">
        <f>SUM(AO43:AR49,AO52,AO55,AO56:AR57)</f>
        <v>1</v>
      </c>
      <c r="AP58" s="290"/>
      <c r="AQ58" s="290"/>
      <c r="AR58" s="290"/>
    </row>
    <row r="59" spans="1:44" ht="12.75" x14ac:dyDescent="0.2">
      <c r="A59" s="317" t="s">
        <v>18</v>
      </c>
      <c r="B59" s="329"/>
      <c r="C59" s="191" t="s">
        <v>425</v>
      </c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235" t="s">
        <v>426</v>
      </c>
      <c r="AD59" s="235"/>
      <c r="AE59" s="235"/>
      <c r="AF59" s="319"/>
      <c r="AG59" s="279">
        <v>0</v>
      </c>
      <c r="AH59" s="279"/>
      <c r="AI59" s="279"/>
      <c r="AJ59" s="279"/>
      <c r="AK59" s="279">
        <v>0</v>
      </c>
      <c r="AL59" s="279"/>
      <c r="AM59" s="279"/>
      <c r="AN59" s="279"/>
      <c r="AO59" s="279">
        <v>0</v>
      </c>
      <c r="AP59" s="279"/>
      <c r="AQ59" s="279"/>
      <c r="AR59" s="279"/>
    </row>
    <row r="60" spans="1:44" ht="12.75" x14ac:dyDescent="0.2">
      <c r="A60" s="317" t="s">
        <v>240</v>
      </c>
      <c r="B60" s="329"/>
      <c r="C60" s="191" t="s">
        <v>427</v>
      </c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235" t="s">
        <v>428</v>
      </c>
      <c r="AD60" s="235"/>
      <c r="AE60" s="235"/>
      <c r="AF60" s="319"/>
      <c r="AG60" s="279">
        <v>0</v>
      </c>
      <c r="AH60" s="279"/>
      <c r="AI60" s="279"/>
      <c r="AJ60" s="279"/>
      <c r="AK60" s="279">
        <v>0</v>
      </c>
      <c r="AL60" s="279"/>
      <c r="AM60" s="279"/>
      <c r="AN60" s="279"/>
      <c r="AO60" s="279">
        <v>0</v>
      </c>
      <c r="AP60" s="279"/>
      <c r="AQ60" s="279"/>
      <c r="AR60" s="279"/>
    </row>
    <row r="61" spans="1:44" ht="12.75" x14ac:dyDescent="0.2">
      <c r="A61" s="317" t="s">
        <v>243</v>
      </c>
      <c r="B61" s="329"/>
      <c r="C61" s="191" t="s">
        <v>429</v>
      </c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235" t="s">
        <v>430</v>
      </c>
      <c r="AD61" s="235"/>
      <c r="AE61" s="235"/>
      <c r="AF61" s="319"/>
      <c r="AG61" s="279">
        <v>0</v>
      </c>
      <c r="AH61" s="279"/>
      <c r="AI61" s="279"/>
      <c r="AJ61" s="279"/>
      <c r="AK61" s="279">
        <v>0</v>
      </c>
      <c r="AL61" s="279"/>
      <c r="AM61" s="279"/>
      <c r="AN61" s="279"/>
      <c r="AO61" s="279">
        <v>0</v>
      </c>
      <c r="AP61" s="279"/>
      <c r="AQ61" s="279"/>
      <c r="AR61" s="279"/>
    </row>
    <row r="62" spans="1:44" ht="12.75" x14ac:dyDescent="0.2">
      <c r="A62" s="317" t="s">
        <v>246</v>
      </c>
      <c r="B62" s="329"/>
      <c r="C62" s="191" t="s">
        <v>431</v>
      </c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235" t="s">
        <v>432</v>
      </c>
      <c r="AD62" s="235"/>
      <c r="AE62" s="235"/>
      <c r="AF62" s="319"/>
      <c r="AG62" s="279">
        <v>0</v>
      </c>
      <c r="AH62" s="279"/>
      <c r="AI62" s="279"/>
      <c r="AJ62" s="279"/>
      <c r="AK62" s="279">
        <v>0</v>
      </c>
      <c r="AL62" s="279"/>
      <c r="AM62" s="279"/>
      <c r="AN62" s="279"/>
      <c r="AO62" s="279">
        <v>0</v>
      </c>
      <c r="AP62" s="279"/>
      <c r="AQ62" s="279"/>
      <c r="AR62" s="279"/>
    </row>
    <row r="63" spans="1:44" ht="12.75" x14ac:dyDescent="0.2">
      <c r="A63" s="317" t="s">
        <v>249</v>
      </c>
      <c r="B63" s="329"/>
      <c r="C63" s="191" t="s">
        <v>433</v>
      </c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191"/>
      <c r="Z63" s="191"/>
      <c r="AA63" s="191"/>
      <c r="AB63" s="191"/>
      <c r="AC63" s="235" t="s">
        <v>434</v>
      </c>
      <c r="AD63" s="235"/>
      <c r="AE63" s="235"/>
      <c r="AF63" s="319"/>
      <c r="AG63" s="279">
        <v>0</v>
      </c>
      <c r="AH63" s="279"/>
      <c r="AI63" s="279"/>
      <c r="AJ63" s="279"/>
      <c r="AK63" s="279">
        <v>0</v>
      </c>
      <c r="AL63" s="279"/>
      <c r="AM63" s="279"/>
      <c r="AN63" s="279"/>
      <c r="AO63" s="279">
        <v>0</v>
      </c>
      <c r="AP63" s="279"/>
      <c r="AQ63" s="279"/>
      <c r="AR63" s="279"/>
    </row>
    <row r="64" spans="1:44" ht="12.75" x14ac:dyDescent="0.2">
      <c r="A64" s="324" t="s">
        <v>251</v>
      </c>
      <c r="B64" s="332"/>
      <c r="C64" s="326" t="s">
        <v>435</v>
      </c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  <c r="Y64" s="326"/>
      <c r="Z64" s="326"/>
      <c r="AA64" s="326"/>
      <c r="AB64" s="326"/>
      <c r="AC64" s="327" t="s">
        <v>436</v>
      </c>
      <c r="AD64" s="327"/>
      <c r="AE64" s="327"/>
      <c r="AF64" s="328"/>
      <c r="AG64" s="289">
        <f>SUM(AG59:AJ63)</f>
        <v>0</v>
      </c>
      <c r="AH64" s="290"/>
      <c r="AI64" s="290"/>
      <c r="AJ64" s="290"/>
      <c r="AK64" s="289">
        <f>SUM(AK59:AN63)</f>
        <v>0</v>
      </c>
      <c r="AL64" s="290"/>
      <c r="AM64" s="290"/>
      <c r="AN64" s="290"/>
      <c r="AO64" s="289">
        <f>SUM(AO59:AR63)</f>
        <v>0</v>
      </c>
      <c r="AP64" s="290"/>
      <c r="AQ64" s="290"/>
      <c r="AR64" s="290"/>
    </row>
    <row r="65" spans="1:45" ht="12.75" x14ac:dyDescent="0.2">
      <c r="A65" s="317" t="s">
        <v>437</v>
      </c>
      <c r="B65" s="329"/>
      <c r="C65" s="191" t="s">
        <v>438</v>
      </c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A65" s="191"/>
      <c r="AB65" s="191"/>
      <c r="AC65" s="235" t="s">
        <v>439</v>
      </c>
      <c r="AD65" s="235"/>
      <c r="AE65" s="235"/>
      <c r="AF65" s="319"/>
      <c r="AG65" s="279">
        <v>0</v>
      </c>
      <c r="AH65" s="279"/>
      <c r="AI65" s="279"/>
      <c r="AJ65" s="279"/>
      <c r="AK65" s="279">
        <v>0</v>
      </c>
      <c r="AL65" s="279"/>
      <c r="AM65" s="279"/>
      <c r="AN65" s="279"/>
      <c r="AO65" s="279">
        <v>0</v>
      </c>
      <c r="AP65" s="279"/>
      <c r="AQ65" s="279"/>
      <c r="AR65" s="279"/>
    </row>
    <row r="66" spans="1:45" ht="12.75" x14ac:dyDescent="0.2">
      <c r="A66" s="317" t="s">
        <v>440</v>
      </c>
      <c r="B66" s="329"/>
      <c r="C66" s="191" t="s">
        <v>441</v>
      </c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235" t="s">
        <v>442</v>
      </c>
      <c r="AD66" s="235"/>
      <c r="AE66" s="235"/>
      <c r="AF66" s="319"/>
      <c r="AG66" s="279">
        <v>0</v>
      </c>
      <c r="AH66" s="279"/>
      <c r="AI66" s="279"/>
      <c r="AJ66" s="279"/>
      <c r="AK66" s="279">
        <v>0</v>
      </c>
      <c r="AL66" s="279"/>
      <c r="AM66" s="279"/>
      <c r="AN66" s="279"/>
      <c r="AO66" s="279">
        <v>0</v>
      </c>
      <c r="AP66" s="279"/>
      <c r="AQ66" s="279"/>
      <c r="AR66" s="279"/>
    </row>
    <row r="67" spans="1:45" ht="12.75" x14ac:dyDescent="0.2">
      <c r="A67" s="317" t="s">
        <v>443</v>
      </c>
      <c r="B67" s="329"/>
      <c r="C67" s="191" t="s">
        <v>444</v>
      </c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235" t="s">
        <v>445</v>
      </c>
      <c r="AD67" s="235"/>
      <c r="AE67" s="235"/>
      <c r="AF67" s="319"/>
      <c r="AG67" s="279">
        <v>0</v>
      </c>
      <c r="AH67" s="279"/>
      <c r="AI67" s="279"/>
      <c r="AJ67" s="279"/>
      <c r="AK67" s="279">
        <v>0</v>
      </c>
      <c r="AL67" s="279"/>
      <c r="AM67" s="279"/>
      <c r="AN67" s="279"/>
      <c r="AO67" s="279">
        <v>0</v>
      </c>
      <c r="AP67" s="279"/>
      <c r="AQ67" s="279"/>
      <c r="AR67" s="279"/>
    </row>
    <row r="68" spans="1:45" ht="12.75" x14ac:dyDescent="0.2">
      <c r="A68" s="317" t="s">
        <v>19</v>
      </c>
      <c r="B68" s="329"/>
      <c r="C68" s="234" t="s">
        <v>446</v>
      </c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4"/>
      <c r="Y68" s="234"/>
      <c r="Z68" s="234"/>
      <c r="AA68" s="234"/>
      <c r="AB68" s="234"/>
      <c r="AC68" s="235" t="s">
        <v>447</v>
      </c>
      <c r="AD68" s="235"/>
      <c r="AE68" s="235"/>
      <c r="AF68" s="319"/>
      <c r="AG68" s="279">
        <v>0</v>
      </c>
      <c r="AH68" s="279"/>
      <c r="AI68" s="279"/>
      <c r="AJ68" s="279"/>
      <c r="AK68" s="279">
        <v>0</v>
      </c>
      <c r="AL68" s="279"/>
      <c r="AM68" s="279"/>
      <c r="AN68" s="279"/>
      <c r="AO68" s="279">
        <v>0</v>
      </c>
      <c r="AP68" s="279"/>
      <c r="AQ68" s="279"/>
      <c r="AR68" s="279"/>
    </row>
    <row r="69" spans="1:45" ht="12.75" x14ac:dyDescent="0.2">
      <c r="A69" s="317" t="s">
        <v>20</v>
      </c>
      <c r="B69" s="329"/>
      <c r="C69" s="191" t="s">
        <v>448</v>
      </c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1"/>
      <c r="AB69" s="191"/>
      <c r="AC69" s="235" t="s">
        <v>449</v>
      </c>
      <c r="AD69" s="235"/>
      <c r="AE69" s="235"/>
      <c r="AF69" s="319"/>
      <c r="AG69" s="279">
        <v>0</v>
      </c>
      <c r="AH69" s="279"/>
      <c r="AI69" s="279"/>
      <c r="AJ69" s="279"/>
      <c r="AK69" s="279">
        <v>0</v>
      </c>
      <c r="AL69" s="279"/>
      <c r="AM69" s="279"/>
      <c r="AN69" s="279"/>
      <c r="AO69" s="279">
        <v>0</v>
      </c>
      <c r="AP69" s="279"/>
      <c r="AQ69" s="279"/>
      <c r="AR69" s="279"/>
    </row>
    <row r="70" spans="1:45" ht="12.75" x14ac:dyDescent="0.2">
      <c r="A70" s="324" t="s">
        <v>21</v>
      </c>
      <c r="B70" s="332"/>
      <c r="C70" s="326" t="s">
        <v>450</v>
      </c>
      <c r="D70" s="326"/>
      <c r="E70" s="326"/>
      <c r="F70" s="326"/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7" t="s">
        <v>451</v>
      </c>
      <c r="AD70" s="327"/>
      <c r="AE70" s="327"/>
      <c r="AF70" s="328"/>
      <c r="AG70" s="289">
        <f>SUM(AG65:AJ69)</f>
        <v>0</v>
      </c>
      <c r="AH70" s="290"/>
      <c r="AI70" s="290"/>
      <c r="AJ70" s="290"/>
      <c r="AK70" s="289">
        <f>SUM(AK65:AN69)</f>
        <v>0</v>
      </c>
      <c r="AL70" s="290"/>
      <c r="AM70" s="290"/>
      <c r="AN70" s="290"/>
      <c r="AO70" s="289">
        <f>SUM(AO65:AR69)</f>
        <v>0</v>
      </c>
      <c r="AP70" s="290"/>
      <c r="AQ70" s="290"/>
      <c r="AR70" s="290"/>
    </row>
    <row r="71" spans="1:45" ht="12.75" x14ac:dyDescent="0.2">
      <c r="A71" s="317" t="s">
        <v>452</v>
      </c>
      <c r="B71" s="329"/>
      <c r="C71" s="191" t="s">
        <v>453</v>
      </c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235" t="s">
        <v>454</v>
      </c>
      <c r="AD71" s="235"/>
      <c r="AE71" s="235"/>
      <c r="AF71" s="319"/>
      <c r="AG71" s="279">
        <v>0</v>
      </c>
      <c r="AH71" s="279"/>
      <c r="AI71" s="279"/>
      <c r="AJ71" s="279"/>
      <c r="AK71" s="279">
        <v>0</v>
      </c>
      <c r="AL71" s="279"/>
      <c r="AM71" s="279"/>
      <c r="AN71" s="279"/>
      <c r="AO71" s="279">
        <v>0</v>
      </c>
      <c r="AP71" s="279"/>
      <c r="AQ71" s="279"/>
      <c r="AR71" s="279"/>
    </row>
    <row r="72" spans="1:45" ht="12.75" x14ac:dyDescent="0.2">
      <c r="A72" s="317" t="s">
        <v>455</v>
      </c>
      <c r="B72" s="329"/>
      <c r="C72" s="234" t="s">
        <v>456</v>
      </c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4"/>
      <c r="AC72" s="235" t="s">
        <v>457</v>
      </c>
      <c r="AD72" s="235"/>
      <c r="AE72" s="235"/>
      <c r="AF72" s="319"/>
      <c r="AG72" s="279">
        <v>0</v>
      </c>
      <c r="AH72" s="279"/>
      <c r="AI72" s="279"/>
      <c r="AJ72" s="279"/>
      <c r="AK72" s="279">
        <v>0</v>
      </c>
      <c r="AL72" s="279"/>
      <c r="AM72" s="279"/>
      <c r="AN72" s="279"/>
      <c r="AO72" s="279">
        <v>0</v>
      </c>
      <c r="AP72" s="279"/>
      <c r="AQ72" s="279"/>
      <c r="AR72" s="279"/>
    </row>
    <row r="73" spans="1:45" ht="12.75" x14ac:dyDescent="0.2">
      <c r="A73" s="317" t="s">
        <v>458</v>
      </c>
      <c r="B73" s="329"/>
      <c r="C73" s="234" t="s">
        <v>459</v>
      </c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5" t="s">
        <v>460</v>
      </c>
      <c r="AD73" s="235"/>
      <c r="AE73" s="235"/>
      <c r="AF73" s="319"/>
      <c r="AG73" s="279">
        <v>0</v>
      </c>
      <c r="AH73" s="279"/>
      <c r="AI73" s="279"/>
      <c r="AJ73" s="279"/>
      <c r="AK73" s="279">
        <v>0</v>
      </c>
      <c r="AL73" s="279"/>
      <c r="AM73" s="279"/>
      <c r="AN73" s="279"/>
      <c r="AO73" s="279">
        <v>0</v>
      </c>
      <c r="AP73" s="279"/>
      <c r="AQ73" s="279"/>
      <c r="AR73" s="279"/>
    </row>
    <row r="74" spans="1:45" ht="12.75" x14ac:dyDescent="0.2">
      <c r="A74" s="317" t="s">
        <v>461</v>
      </c>
      <c r="B74" s="329"/>
      <c r="C74" s="234" t="s">
        <v>462</v>
      </c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4"/>
      <c r="AC74" s="235" t="s">
        <v>463</v>
      </c>
      <c r="AD74" s="235"/>
      <c r="AE74" s="235"/>
      <c r="AF74" s="319"/>
      <c r="AG74" s="279">
        <v>0</v>
      </c>
      <c r="AH74" s="279"/>
      <c r="AI74" s="279"/>
      <c r="AJ74" s="279"/>
      <c r="AK74" s="279">
        <v>0</v>
      </c>
      <c r="AL74" s="279"/>
      <c r="AM74" s="279"/>
      <c r="AN74" s="279"/>
      <c r="AO74" s="279">
        <v>0</v>
      </c>
      <c r="AP74" s="279"/>
      <c r="AQ74" s="279"/>
      <c r="AR74" s="279"/>
    </row>
    <row r="75" spans="1:45" ht="12.75" x14ac:dyDescent="0.2">
      <c r="A75" s="317" t="s">
        <v>464</v>
      </c>
      <c r="B75" s="329"/>
      <c r="C75" s="191" t="s">
        <v>465</v>
      </c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191"/>
      <c r="AC75" s="235" t="s">
        <v>466</v>
      </c>
      <c r="AD75" s="235"/>
      <c r="AE75" s="235"/>
      <c r="AF75" s="319"/>
      <c r="AG75" s="279">
        <v>0</v>
      </c>
      <c r="AH75" s="279"/>
      <c r="AI75" s="279"/>
      <c r="AJ75" s="279"/>
      <c r="AK75" s="279">
        <v>0</v>
      </c>
      <c r="AL75" s="279"/>
      <c r="AM75" s="279"/>
      <c r="AN75" s="279"/>
      <c r="AO75" s="279">
        <v>0</v>
      </c>
      <c r="AP75" s="279"/>
      <c r="AQ75" s="279"/>
      <c r="AR75" s="279"/>
    </row>
    <row r="76" spans="1:45" ht="13.5" thickBot="1" x14ac:dyDescent="0.25">
      <c r="A76" s="339" t="s">
        <v>467</v>
      </c>
      <c r="B76" s="340"/>
      <c r="C76" s="341" t="s">
        <v>468</v>
      </c>
      <c r="D76" s="341"/>
      <c r="E76" s="341"/>
      <c r="F76" s="341"/>
      <c r="G76" s="341"/>
      <c r="H76" s="341"/>
      <c r="I76" s="341"/>
      <c r="J76" s="341"/>
      <c r="K76" s="341"/>
      <c r="L76" s="341"/>
      <c r="M76" s="341"/>
      <c r="N76" s="341"/>
      <c r="O76" s="341"/>
      <c r="P76" s="341"/>
      <c r="Q76" s="341"/>
      <c r="R76" s="341"/>
      <c r="S76" s="341"/>
      <c r="T76" s="341"/>
      <c r="U76" s="341"/>
      <c r="V76" s="341"/>
      <c r="W76" s="341"/>
      <c r="X76" s="341"/>
      <c r="Y76" s="341"/>
      <c r="Z76" s="341"/>
      <c r="AA76" s="341"/>
      <c r="AB76" s="341"/>
      <c r="AC76" s="342" t="s">
        <v>469</v>
      </c>
      <c r="AD76" s="342"/>
      <c r="AE76" s="342"/>
      <c r="AF76" s="343"/>
      <c r="AG76" s="280">
        <f>SUM(AG71:AJ75)</f>
        <v>0</v>
      </c>
      <c r="AH76" s="281"/>
      <c r="AI76" s="281"/>
      <c r="AJ76" s="281"/>
      <c r="AK76" s="280">
        <f>SUM(AK71:AN75)</f>
        <v>0</v>
      </c>
      <c r="AL76" s="281"/>
      <c r="AM76" s="281"/>
      <c r="AN76" s="281"/>
      <c r="AO76" s="280">
        <f>SUM(AO71:AR75)</f>
        <v>0</v>
      </c>
      <c r="AP76" s="281"/>
      <c r="AQ76" s="281"/>
      <c r="AR76" s="281"/>
    </row>
    <row r="77" spans="1:45" ht="16.5" thickTop="1" x14ac:dyDescent="0.2">
      <c r="A77" s="334" t="s">
        <v>470</v>
      </c>
      <c r="B77" s="334"/>
      <c r="C77" s="335" t="s">
        <v>471</v>
      </c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335"/>
      <c r="W77" s="335"/>
      <c r="X77" s="335"/>
      <c r="Y77" s="335"/>
      <c r="Z77" s="335"/>
      <c r="AA77" s="335"/>
      <c r="AB77" s="335"/>
      <c r="AC77" s="336" t="s">
        <v>472</v>
      </c>
      <c r="AD77" s="336"/>
      <c r="AE77" s="336"/>
      <c r="AF77" s="337"/>
      <c r="AG77" s="282">
        <f>SUM(AG22,AG28,AG42,AG58,AG64,AG70,AG76)</f>
        <v>1040000</v>
      </c>
      <c r="AH77" s="283"/>
      <c r="AI77" s="283"/>
      <c r="AJ77" s="283"/>
      <c r="AK77" s="282">
        <f>SUM(AK22,AK28,AK42,AK58,AK64,AK70,AK76)</f>
        <v>3728800</v>
      </c>
      <c r="AL77" s="283"/>
      <c r="AM77" s="283"/>
      <c r="AN77" s="283"/>
      <c r="AO77" s="282">
        <f>SUM(AO22,AO28,AO42,AO58,AO64,AO70,AO76)</f>
        <v>3728801</v>
      </c>
      <c r="AP77" s="283"/>
      <c r="AQ77" s="283"/>
      <c r="AR77" s="283"/>
      <c r="AS77" s="2">
        <f>SUM(AG77,'3. melléklet'!AG39:AJ39)</f>
        <v>1113370</v>
      </c>
    </row>
  </sheetData>
  <mergeCells count="428">
    <mergeCell ref="A77:B77"/>
    <mergeCell ref="C77:AB77"/>
    <mergeCell ref="AC77:AF77"/>
    <mergeCell ref="AO77:AR77"/>
    <mergeCell ref="A2:Q2"/>
    <mergeCell ref="A75:B75"/>
    <mergeCell ref="C75:AB75"/>
    <mergeCell ref="AC75:AF75"/>
    <mergeCell ref="AO75:AR75"/>
    <mergeCell ref="A76:B76"/>
    <mergeCell ref="C76:AB76"/>
    <mergeCell ref="AC76:AF76"/>
    <mergeCell ref="AO76:AR76"/>
    <mergeCell ref="A73:B73"/>
    <mergeCell ref="C73:AB73"/>
    <mergeCell ref="AC73:AF73"/>
    <mergeCell ref="AO73:AR73"/>
    <mergeCell ref="A74:B74"/>
    <mergeCell ref="C74:AB74"/>
    <mergeCell ref="AC74:AF74"/>
    <mergeCell ref="AO74:AR74"/>
    <mergeCell ref="A71:B71"/>
    <mergeCell ref="C71:AB71"/>
    <mergeCell ref="AC71:AF71"/>
    <mergeCell ref="A72:B72"/>
    <mergeCell ref="C72:AB72"/>
    <mergeCell ref="AC72:AF72"/>
    <mergeCell ref="AO72:AR72"/>
    <mergeCell ref="A69:B69"/>
    <mergeCell ref="C69:AB69"/>
    <mergeCell ref="AC69:AF69"/>
    <mergeCell ref="AO69:AR69"/>
    <mergeCell ref="A70:B70"/>
    <mergeCell ref="C70:AB70"/>
    <mergeCell ref="AC70:AF70"/>
    <mergeCell ref="AO70:AR70"/>
    <mergeCell ref="AG69:AJ69"/>
    <mergeCell ref="AG70:AJ70"/>
    <mergeCell ref="AG71:AJ71"/>
    <mergeCell ref="AG72:AJ72"/>
    <mergeCell ref="AK69:AN69"/>
    <mergeCell ref="AK70:AN70"/>
    <mergeCell ref="AK71:AN71"/>
    <mergeCell ref="AK72:AN72"/>
    <mergeCell ref="A67:B67"/>
    <mergeCell ref="C67:AB67"/>
    <mergeCell ref="AC67:AF67"/>
    <mergeCell ref="AO67:AR67"/>
    <mergeCell ref="A68:B68"/>
    <mergeCell ref="C68:AB68"/>
    <mergeCell ref="AC68:AF68"/>
    <mergeCell ref="AO68:AR68"/>
    <mergeCell ref="A65:B65"/>
    <mergeCell ref="C65:AB65"/>
    <mergeCell ref="AC65:AF65"/>
    <mergeCell ref="AO65:AR65"/>
    <mergeCell ref="A66:B66"/>
    <mergeCell ref="C66:AB66"/>
    <mergeCell ref="AC66:AF66"/>
    <mergeCell ref="AO66:AR66"/>
    <mergeCell ref="AG65:AJ65"/>
    <mergeCell ref="AG66:AJ66"/>
    <mergeCell ref="AG67:AJ67"/>
    <mergeCell ref="AG68:AJ68"/>
    <mergeCell ref="AK65:AN65"/>
    <mergeCell ref="AK66:AN66"/>
    <mergeCell ref="AK67:AN67"/>
    <mergeCell ref="AK68:AN68"/>
    <mergeCell ref="A63:B63"/>
    <mergeCell ref="C63:AB63"/>
    <mergeCell ref="AC63:AF63"/>
    <mergeCell ref="AO63:AR63"/>
    <mergeCell ref="A64:B64"/>
    <mergeCell ref="C64:AB64"/>
    <mergeCell ref="AC64:AF64"/>
    <mergeCell ref="AO64:AR64"/>
    <mergeCell ref="A61:B61"/>
    <mergeCell ref="C61:AB61"/>
    <mergeCell ref="AC61:AF61"/>
    <mergeCell ref="AO61:AR61"/>
    <mergeCell ref="A62:B62"/>
    <mergeCell ref="C62:AB62"/>
    <mergeCell ref="AC62:AF62"/>
    <mergeCell ref="AO62:AR62"/>
    <mergeCell ref="AG61:AJ61"/>
    <mergeCell ref="AG62:AJ62"/>
    <mergeCell ref="AG63:AJ63"/>
    <mergeCell ref="AG64:AJ64"/>
    <mergeCell ref="AK61:AN61"/>
    <mergeCell ref="AK62:AN62"/>
    <mergeCell ref="AK63:AN63"/>
    <mergeCell ref="AK64:AN64"/>
    <mergeCell ref="A59:B59"/>
    <mergeCell ref="C59:AB59"/>
    <mergeCell ref="AC59:AF59"/>
    <mergeCell ref="AO59:AR59"/>
    <mergeCell ref="A60:B60"/>
    <mergeCell ref="C60:AB60"/>
    <mergeCell ref="AC60:AF60"/>
    <mergeCell ref="AO60:AR60"/>
    <mergeCell ref="A57:B57"/>
    <mergeCell ref="C57:AB57"/>
    <mergeCell ref="AC57:AF57"/>
    <mergeCell ref="AO57:AR57"/>
    <mergeCell ref="A58:B58"/>
    <mergeCell ref="C58:AB58"/>
    <mergeCell ref="AC58:AF58"/>
    <mergeCell ref="AO58:AR58"/>
    <mergeCell ref="AG57:AJ57"/>
    <mergeCell ref="AG58:AJ58"/>
    <mergeCell ref="AG59:AJ59"/>
    <mergeCell ref="AG60:AJ60"/>
    <mergeCell ref="AK57:AN57"/>
    <mergeCell ref="AK58:AN58"/>
    <mergeCell ref="AK59:AN59"/>
    <mergeCell ref="AK60:AN60"/>
    <mergeCell ref="A55:B55"/>
    <mergeCell ref="C55:AB55"/>
    <mergeCell ref="AC55:AF55"/>
    <mergeCell ref="AO55:AR55"/>
    <mergeCell ref="A56:B56"/>
    <mergeCell ref="C56:AB56"/>
    <mergeCell ref="AC56:AF56"/>
    <mergeCell ref="AO56:AR56"/>
    <mergeCell ref="A53:B53"/>
    <mergeCell ref="C53:AB53"/>
    <mergeCell ref="AC53:AF53"/>
    <mergeCell ref="AO53:AR53"/>
    <mergeCell ref="A54:B54"/>
    <mergeCell ref="C54:AB54"/>
    <mergeCell ref="AC54:AF54"/>
    <mergeCell ref="AO54:AR54"/>
    <mergeCell ref="AG53:AJ53"/>
    <mergeCell ref="AG54:AJ54"/>
    <mergeCell ref="AG55:AJ55"/>
    <mergeCell ref="AG56:AJ56"/>
    <mergeCell ref="AK53:AN53"/>
    <mergeCell ref="AK54:AN54"/>
    <mergeCell ref="AK55:AN55"/>
    <mergeCell ref="AK56:AN56"/>
    <mergeCell ref="A51:B51"/>
    <mergeCell ref="C51:AB51"/>
    <mergeCell ref="AC51:AF51"/>
    <mergeCell ref="AO51:AR51"/>
    <mergeCell ref="A52:B52"/>
    <mergeCell ref="C52:AB52"/>
    <mergeCell ref="AC52:AF52"/>
    <mergeCell ref="AO52:AR52"/>
    <mergeCell ref="A49:B49"/>
    <mergeCell ref="C49:AB49"/>
    <mergeCell ref="AC49:AF49"/>
    <mergeCell ref="AO49:AR49"/>
    <mergeCell ref="A50:B50"/>
    <mergeCell ref="C50:AB50"/>
    <mergeCell ref="AC50:AF50"/>
    <mergeCell ref="AO50:AR50"/>
    <mergeCell ref="AG49:AJ49"/>
    <mergeCell ref="AG50:AJ50"/>
    <mergeCell ref="AG51:AJ51"/>
    <mergeCell ref="AG52:AJ52"/>
    <mergeCell ref="AK49:AN49"/>
    <mergeCell ref="AK50:AN50"/>
    <mergeCell ref="AK51:AN51"/>
    <mergeCell ref="AK52:AN52"/>
    <mergeCell ref="A47:B47"/>
    <mergeCell ref="C47:AB47"/>
    <mergeCell ref="AC47:AF47"/>
    <mergeCell ref="AO47:AR47"/>
    <mergeCell ref="A48:B48"/>
    <mergeCell ref="C48:AB48"/>
    <mergeCell ref="AC48:AF48"/>
    <mergeCell ref="AO48:AR48"/>
    <mergeCell ref="A45:B45"/>
    <mergeCell ref="C45:AB45"/>
    <mergeCell ref="AC45:AF45"/>
    <mergeCell ref="AO45:AR45"/>
    <mergeCell ref="A46:B46"/>
    <mergeCell ref="C46:AB46"/>
    <mergeCell ref="AC46:AF46"/>
    <mergeCell ref="AO46:AR46"/>
    <mergeCell ref="AG45:AJ45"/>
    <mergeCell ref="AG46:AJ46"/>
    <mergeCell ref="AG47:AJ47"/>
    <mergeCell ref="AG48:AJ48"/>
    <mergeCell ref="AK45:AN45"/>
    <mergeCell ref="AK46:AN46"/>
    <mergeCell ref="AK47:AN47"/>
    <mergeCell ref="AK48:AN48"/>
    <mergeCell ref="A43:B43"/>
    <mergeCell ref="C43:AB43"/>
    <mergeCell ref="AC43:AF43"/>
    <mergeCell ref="AO43:AR43"/>
    <mergeCell ref="A44:B44"/>
    <mergeCell ref="C44:AB44"/>
    <mergeCell ref="AC44:AF44"/>
    <mergeCell ref="AO44:AR44"/>
    <mergeCell ref="A41:B41"/>
    <mergeCell ref="C41:AB41"/>
    <mergeCell ref="AC41:AF41"/>
    <mergeCell ref="AO41:AR41"/>
    <mergeCell ref="A42:B42"/>
    <mergeCell ref="C42:AB42"/>
    <mergeCell ref="AC42:AF42"/>
    <mergeCell ref="AO42:AR42"/>
    <mergeCell ref="AG41:AJ41"/>
    <mergeCell ref="AG42:AJ42"/>
    <mergeCell ref="AG43:AJ43"/>
    <mergeCell ref="AG44:AJ44"/>
    <mergeCell ref="AK41:AN41"/>
    <mergeCell ref="AK42:AN42"/>
    <mergeCell ref="AK43:AN43"/>
    <mergeCell ref="AK44:AN44"/>
    <mergeCell ref="A39:B39"/>
    <mergeCell ref="C39:AB39"/>
    <mergeCell ref="AC39:AF39"/>
    <mergeCell ref="AO39:AR39"/>
    <mergeCell ref="A40:B40"/>
    <mergeCell ref="C40:AB40"/>
    <mergeCell ref="AC40:AF40"/>
    <mergeCell ref="AO40:AR40"/>
    <mergeCell ref="A37:B37"/>
    <mergeCell ref="C37:AB37"/>
    <mergeCell ref="AC37:AF37"/>
    <mergeCell ref="AO37:AR37"/>
    <mergeCell ref="A38:B38"/>
    <mergeCell ref="C38:AB38"/>
    <mergeCell ref="AC38:AF38"/>
    <mergeCell ref="AO38:AR38"/>
    <mergeCell ref="AG37:AJ37"/>
    <mergeCell ref="AG38:AJ38"/>
    <mergeCell ref="AG39:AJ39"/>
    <mergeCell ref="AG40:AJ40"/>
    <mergeCell ref="AK37:AN37"/>
    <mergeCell ref="AK38:AN38"/>
    <mergeCell ref="AK39:AN39"/>
    <mergeCell ref="AK40:AN40"/>
    <mergeCell ref="A35:B35"/>
    <mergeCell ref="C35:AB35"/>
    <mergeCell ref="AC35:AF35"/>
    <mergeCell ref="AO35:AR35"/>
    <mergeCell ref="A36:B36"/>
    <mergeCell ref="C36:AB36"/>
    <mergeCell ref="AC36:AF36"/>
    <mergeCell ref="AO36:AR36"/>
    <mergeCell ref="A33:B33"/>
    <mergeCell ref="C33:AB33"/>
    <mergeCell ref="AC33:AF33"/>
    <mergeCell ref="AO33:AR33"/>
    <mergeCell ref="A34:B34"/>
    <mergeCell ref="C34:AB34"/>
    <mergeCell ref="AC34:AF34"/>
    <mergeCell ref="AO34:AR34"/>
    <mergeCell ref="AG33:AJ33"/>
    <mergeCell ref="AG34:AJ34"/>
    <mergeCell ref="AG35:AJ35"/>
    <mergeCell ref="AG36:AJ36"/>
    <mergeCell ref="A31:B31"/>
    <mergeCell ref="C31:AB31"/>
    <mergeCell ref="AC31:AF31"/>
    <mergeCell ref="AO31:AR31"/>
    <mergeCell ref="A32:B32"/>
    <mergeCell ref="C32:AB32"/>
    <mergeCell ref="AC32:AF32"/>
    <mergeCell ref="AO32:AR32"/>
    <mergeCell ref="A29:B29"/>
    <mergeCell ref="C29:AB29"/>
    <mergeCell ref="AC29:AF29"/>
    <mergeCell ref="AO29:AR29"/>
    <mergeCell ref="A30:B30"/>
    <mergeCell ref="C30:AB30"/>
    <mergeCell ref="AC30:AF30"/>
    <mergeCell ref="AO30:AR30"/>
    <mergeCell ref="AG29:AJ29"/>
    <mergeCell ref="AG30:AJ30"/>
    <mergeCell ref="AG31:AJ31"/>
    <mergeCell ref="AG32:AJ32"/>
    <mergeCell ref="A27:B27"/>
    <mergeCell ref="C27:AB27"/>
    <mergeCell ref="AC27:AF27"/>
    <mergeCell ref="AO27:AR27"/>
    <mergeCell ref="A28:B28"/>
    <mergeCell ref="C28:AB28"/>
    <mergeCell ref="AC28:AF28"/>
    <mergeCell ref="AO28:AR28"/>
    <mergeCell ref="A25:B25"/>
    <mergeCell ref="C25:AB25"/>
    <mergeCell ref="AC25:AF25"/>
    <mergeCell ref="AO25:AR25"/>
    <mergeCell ref="A26:B26"/>
    <mergeCell ref="C26:AB26"/>
    <mergeCell ref="AC26:AF26"/>
    <mergeCell ref="AO26:AR26"/>
    <mergeCell ref="AG25:AJ25"/>
    <mergeCell ref="AG26:AJ26"/>
    <mergeCell ref="AG27:AJ27"/>
    <mergeCell ref="AG28:AJ28"/>
    <mergeCell ref="A23:B23"/>
    <mergeCell ref="C23:AB23"/>
    <mergeCell ref="AC23:AF23"/>
    <mergeCell ref="AO23:AR23"/>
    <mergeCell ref="A24:B24"/>
    <mergeCell ref="C24:AB24"/>
    <mergeCell ref="AC24:AF24"/>
    <mergeCell ref="AO24:AR24"/>
    <mergeCell ref="A21:B21"/>
    <mergeCell ref="C21:AB21"/>
    <mergeCell ref="AC21:AF21"/>
    <mergeCell ref="AO21:AR21"/>
    <mergeCell ref="A22:B22"/>
    <mergeCell ref="C22:AB22"/>
    <mergeCell ref="AC22:AF22"/>
    <mergeCell ref="AO22:AR22"/>
    <mergeCell ref="AG21:AJ21"/>
    <mergeCell ref="AG22:AJ22"/>
    <mergeCell ref="AG23:AJ23"/>
    <mergeCell ref="AG24:AJ24"/>
    <mergeCell ref="A19:B19"/>
    <mergeCell ref="C19:AB19"/>
    <mergeCell ref="AC19:AF19"/>
    <mergeCell ref="AO19:AR19"/>
    <mergeCell ref="A20:B20"/>
    <mergeCell ref="C20:AB20"/>
    <mergeCell ref="AC20:AF20"/>
    <mergeCell ref="AO20:AR20"/>
    <mergeCell ref="A17:B17"/>
    <mergeCell ref="C17:AB17"/>
    <mergeCell ref="AC17:AF17"/>
    <mergeCell ref="AO17:AR17"/>
    <mergeCell ref="A18:B18"/>
    <mergeCell ref="C18:AB18"/>
    <mergeCell ref="AC18:AF18"/>
    <mergeCell ref="AO18:AR18"/>
    <mergeCell ref="AG17:AJ17"/>
    <mergeCell ref="AG18:AJ18"/>
    <mergeCell ref="AG19:AJ19"/>
    <mergeCell ref="AG20:AJ20"/>
    <mergeCell ref="A15:B15"/>
    <mergeCell ref="C15:AB15"/>
    <mergeCell ref="AC15:AF15"/>
    <mergeCell ref="AO15:AR15"/>
    <mergeCell ref="A16:B16"/>
    <mergeCell ref="C16:AB16"/>
    <mergeCell ref="AC16:AF16"/>
    <mergeCell ref="AO16:AR16"/>
    <mergeCell ref="A13:B13"/>
    <mergeCell ref="C13:AB13"/>
    <mergeCell ref="AC13:AF13"/>
    <mergeCell ref="AO13:AR13"/>
    <mergeCell ref="A14:B14"/>
    <mergeCell ref="C14:AB14"/>
    <mergeCell ref="AC14:AF14"/>
    <mergeCell ref="AO14:AR14"/>
    <mergeCell ref="AG13:AJ13"/>
    <mergeCell ref="AG14:AJ14"/>
    <mergeCell ref="AG15:AJ15"/>
    <mergeCell ref="AG16:AJ16"/>
    <mergeCell ref="A12:B12"/>
    <mergeCell ref="C12:AB12"/>
    <mergeCell ref="AC12:AF12"/>
    <mergeCell ref="AO12:AR12"/>
    <mergeCell ref="A9:B9"/>
    <mergeCell ref="C9:AB9"/>
    <mergeCell ref="AC9:AF9"/>
    <mergeCell ref="AO9:AR9"/>
    <mergeCell ref="A10:B10"/>
    <mergeCell ref="C10:AB10"/>
    <mergeCell ref="AC10:AF10"/>
    <mergeCell ref="AO10:AR10"/>
    <mergeCell ref="AG12:AJ12"/>
    <mergeCell ref="A3:AR3"/>
    <mergeCell ref="B4:AQ4"/>
    <mergeCell ref="A5:AR5"/>
    <mergeCell ref="A6:AR6"/>
    <mergeCell ref="A7:B7"/>
    <mergeCell ref="AO7:AR7"/>
    <mergeCell ref="A11:B11"/>
    <mergeCell ref="C11:AB11"/>
    <mergeCell ref="AC11:AF11"/>
    <mergeCell ref="AO11:AR11"/>
    <mergeCell ref="AG7:AJ7"/>
    <mergeCell ref="AG9:AJ9"/>
    <mergeCell ref="AG10:AJ10"/>
    <mergeCell ref="AG11:AJ11"/>
    <mergeCell ref="AG73:AJ73"/>
    <mergeCell ref="AG74:AJ74"/>
    <mergeCell ref="AG75:AJ75"/>
    <mergeCell ref="AG76:AJ76"/>
    <mergeCell ref="AG77:AJ77"/>
    <mergeCell ref="C7:AB8"/>
    <mergeCell ref="AC7:AF8"/>
    <mergeCell ref="AG8:AJ8"/>
    <mergeCell ref="AO8:AR8"/>
    <mergeCell ref="AO71:AR71"/>
    <mergeCell ref="AK23:AN23"/>
    <mergeCell ref="AK24:AN24"/>
    <mergeCell ref="AK25:AN25"/>
    <mergeCell ref="AK26:AN26"/>
    <mergeCell ref="AK27:AN27"/>
    <mergeCell ref="AK28:AN28"/>
    <mergeCell ref="AK29:AN29"/>
    <mergeCell ref="AK30:AN30"/>
    <mergeCell ref="AK31:AN31"/>
    <mergeCell ref="AK32:AN32"/>
    <mergeCell ref="AK33:AN33"/>
    <mergeCell ref="AK34:AN34"/>
    <mergeCell ref="AK35:AN35"/>
    <mergeCell ref="AK36:AN36"/>
    <mergeCell ref="AK73:AN73"/>
    <mergeCell ref="AK74:AN74"/>
    <mergeCell ref="AK75:AN75"/>
    <mergeCell ref="AK76:AN76"/>
    <mergeCell ref="AK77:AN77"/>
    <mergeCell ref="AK7:AN7"/>
    <mergeCell ref="AK8:AN8"/>
    <mergeCell ref="AK9:AN9"/>
    <mergeCell ref="AK10:AN10"/>
    <mergeCell ref="AK11:AN11"/>
    <mergeCell ref="AK12:AN12"/>
    <mergeCell ref="AK13:AN13"/>
    <mergeCell ref="AK14:AN14"/>
    <mergeCell ref="AK15:AN15"/>
    <mergeCell ref="AK16:AN16"/>
    <mergeCell ref="AK17:AN17"/>
    <mergeCell ref="AK18:AN18"/>
    <mergeCell ref="AK19:AN19"/>
    <mergeCell ref="AK20:AN20"/>
    <mergeCell ref="AK21:AN21"/>
    <mergeCell ref="AK22:AN2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40"/>
  <sheetViews>
    <sheetView view="pageBreakPreview" topLeftCell="A19" zoomScaleNormal="100" zoomScaleSheetLayoutView="100" workbookViewId="0"/>
  </sheetViews>
  <sheetFormatPr defaultRowHeight="11.25" x14ac:dyDescent="0.2"/>
  <cols>
    <col min="2" max="2" width="5.33203125" customWidth="1"/>
    <col min="3" max="3" width="4.1640625" customWidth="1"/>
    <col min="4" max="4" width="1.5" customWidth="1"/>
    <col min="5" max="5" width="4.6640625" customWidth="1"/>
    <col min="6" max="6" width="3" customWidth="1"/>
    <col min="7" max="7" width="4.1640625" customWidth="1"/>
    <col min="8" max="8" width="3.83203125" customWidth="1"/>
    <col min="9" max="9" width="2.33203125" customWidth="1"/>
    <col min="10" max="10" width="2.1640625" customWidth="1"/>
    <col min="11" max="11" width="3.33203125" customWidth="1"/>
    <col min="12" max="12" width="3.5" customWidth="1"/>
    <col min="13" max="13" width="1.83203125" customWidth="1"/>
    <col min="14" max="14" width="3.6640625" customWidth="1"/>
    <col min="15" max="15" width="2.33203125" customWidth="1"/>
    <col min="16" max="16" width="2" customWidth="1"/>
    <col min="17" max="17" width="4.1640625" customWidth="1"/>
    <col min="18" max="18" width="1.83203125" customWidth="1"/>
    <col min="19" max="19" width="2.5" customWidth="1"/>
    <col min="20" max="20" width="3.6640625" customWidth="1"/>
    <col min="21" max="21" width="2.1640625" customWidth="1"/>
    <col min="22" max="22" width="4.33203125" customWidth="1"/>
    <col min="23" max="23" width="5.1640625" customWidth="1"/>
    <col min="24" max="24" width="2.5" customWidth="1"/>
    <col min="25" max="27" width="4.1640625" customWidth="1"/>
    <col min="28" max="28" width="5.1640625" customWidth="1"/>
    <col min="29" max="29" width="3.83203125" customWidth="1"/>
    <col min="30" max="30" width="2.1640625" customWidth="1"/>
    <col min="31" max="31" width="2.83203125" customWidth="1"/>
    <col min="32" max="35" width="2.33203125" customWidth="1"/>
    <col min="36" max="38" width="8.33203125" customWidth="1"/>
    <col min="39" max="39" width="0.1640625" customWidth="1"/>
    <col min="40" max="40" width="8.33203125" hidden="1" customWidth="1"/>
    <col min="41" max="41" width="4.1640625" hidden="1" customWidth="1"/>
    <col min="42" max="42" width="1.33203125" hidden="1" customWidth="1"/>
    <col min="43" max="43" width="4.1640625" hidden="1" customWidth="1"/>
    <col min="44" max="44" width="6" hidden="1" customWidth="1"/>
  </cols>
  <sheetData>
    <row r="1" spans="1:44" ht="15" x14ac:dyDescent="0.25">
      <c r="A1" s="185" t="s">
        <v>587</v>
      </c>
    </row>
    <row r="2" spans="1:44" ht="16.5" thickBot="1" x14ac:dyDescent="0.3">
      <c r="A2" s="338" t="s">
        <v>581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44" ht="19.5" thickTop="1" thickBot="1" x14ac:dyDescent="0.3">
      <c r="A3" s="302" t="s">
        <v>473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4"/>
    </row>
    <row r="4" spans="1:44" ht="21.75" thickTop="1" thickBot="1" x14ac:dyDescent="0.35">
      <c r="A4" s="349" t="s">
        <v>23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350"/>
      <c r="AL4" s="350"/>
      <c r="AM4" s="350"/>
      <c r="AN4" s="350"/>
      <c r="AO4" s="350"/>
      <c r="AP4" s="350"/>
      <c r="AQ4" s="350"/>
      <c r="AR4" s="351"/>
    </row>
    <row r="5" spans="1:44" ht="24" thickTop="1" x14ac:dyDescent="0.35">
      <c r="A5" s="91"/>
      <c r="B5" s="90"/>
      <c r="C5" s="90"/>
      <c r="D5" s="359" t="s">
        <v>534</v>
      </c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2"/>
    </row>
    <row r="6" spans="1:44" ht="13.5" thickBot="1" x14ac:dyDescent="0.25">
      <c r="A6" s="311" t="s">
        <v>24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3"/>
      <c r="AH6" s="313"/>
      <c r="AI6" s="313"/>
      <c r="AJ6" s="313"/>
      <c r="AK6" s="313"/>
      <c r="AL6" s="313"/>
      <c r="AM6" s="313"/>
      <c r="AN6" s="313"/>
      <c r="AO6" s="313"/>
      <c r="AP6" s="313"/>
      <c r="AQ6" s="313"/>
      <c r="AR6" s="314"/>
    </row>
    <row r="7" spans="1:44" ht="13.5" thickTop="1" x14ac:dyDescent="0.2">
      <c r="A7" s="315" t="s">
        <v>119</v>
      </c>
      <c r="B7" s="316"/>
      <c r="C7" s="291" t="s">
        <v>120</v>
      </c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3"/>
      <c r="AC7" s="297" t="s">
        <v>121</v>
      </c>
      <c r="AD7" s="298"/>
      <c r="AE7" s="298"/>
      <c r="AF7" s="298"/>
      <c r="AG7" s="277" t="s">
        <v>122</v>
      </c>
      <c r="AH7" s="352"/>
      <c r="AI7" s="352"/>
      <c r="AJ7" s="352"/>
      <c r="AK7" s="277" t="s">
        <v>122</v>
      </c>
      <c r="AL7" s="352"/>
      <c r="AM7" s="352"/>
      <c r="AN7" s="352"/>
      <c r="AO7" s="277" t="s">
        <v>540</v>
      </c>
      <c r="AP7" s="352"/>
      <c r="AQ7" s="352"/>
      <c r="AR7" s="352"/>
    </row>
    <row r="8" spans="1:44" ht="12.75" x14ac:dyDescent="0.2">
      <c r="A8" s="100"/>
      <c r="B8" s="101"/>
      <c r="C8" s="294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6"/>
      <c r="AC8" s="299"/>
      <c r="AD8" s="300"/>
      <c r="AE8" s="300"/>
      <c r="AF8" s="300"/>
      <c r="AG8" s="284" t="s">
        <v>541</v>
      </c>
      <c r="AH8" s="284"/>
      <c r="AI8" s="284"/>
      <c r="AJ8" s="284"/>
      <c r="AK8" s="284" t="s">
        <v>542</v>
      </c>
      <c r="AL8" s="284"/>
      <c r="AM8" s="284"/>
      <c r="AN8" s="284"/>
      <c r="AO8" s="284" t="s">
        <v>573</v>
      </c>
      <c r="AP8" s="284"/>
      <c r="AQ8" s="284"/>
      <c r="AR8" s="284"/>
    </row>
    <row r="9" spans="1:44" ht="12.75" x14ac:dyDescent="0.2">
      <c r="A9" s="320" t="s">
        <v>27</v>
      </c>
      <c r="B9" s="321"/>
      <c r="C9" s="318" t="s">
        <v>28</v>
      </c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 t="s">
        <v>29</v>
      </c>
      <c r="AD9" s="318"/>
      <c r="AE9" s="318"/>
      <c r="AF9" s="347"/>
      <c r="AG9" s="285" t="s">
        <v>30</v>
      </c>
      <c r="AH9" s="285"/>
      <c r="AI9" s="285"/>
      <c r="AJ9" s="285"/>
      <c r="AK9" s="285" t="s">
        <v>31</v>
      </c>
      <c r="AL9" s="285"/>
      <c r="AM9" s="285"/>
      <c r="AN9" s="285"/>
      <c r="AO9" s="285" t="s">
        <v>32</v>
      </c>
      <c r="AP9" s="285"/>
      <c r="AQ9" s="285"/>
      <c r="AR9" s="285"/>
    </row>
    <row r="10" spans="1:44" ht="12.75" x14ac:dyDescent="0.2">
      <c r="A10" s="317" t="s">
        <v>123</v>
      </c>
      <c r="B10" s="329"/>
      <c r="C10" s="210" t="s">
        <v>474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34" t="s">
        <v>475</v>
      </c>
      <c r="AD10" s="234"/>
      <c r="AE10" s="234"/>
      <c r="AF10" s="348"/>
      <c r="AG10" s="344">
        <v>0</v>
      </c>
      <c r="AH10" s="344"/>
      <c r="AI10" s="344"/>
      <c r="AJ10" s="344"/>
      <c r="AK10" s="344">
        <v>0</v>
      </c>
      <c r="AL10" s="344"/>
      <c r="AM10" s="344"/>
      <c r="AN10" s="344"/>
      <c r="AO10" s="344">
        <v>0</v>
      </c>
      <c r="AP10" s="344"/>
      <c r="AQ10" s="344"/>
      <c r="AR10" s="344"/>
    </row>
    <row r="11" spans="1:44" ht="12.75" x14ac:dyDescent="0.2">
      <c r="A11" s="317" t="s">
        <v>126</v>
      </c>
      <c r="B11" s="329"/>
      <c r="C11" s="191" t="s">
        <v>476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234" t="s">
        <v>477</v>
      </c>
      <c r="AD11" s="234"/>
      <c r="AE11" s="234"/>
      <c r="AF11" s="348"/>
      <c r="AG11" s="344">
        <v>0</v>
      </c>
      <c r="AH11" s="344"/>
      <c r="AI11" s="344"/>
      <c r="AJ11" s="344"/>
      <c r="AK11" s="344">
        <v>0</v>
      </c>
      <c r="AL11" s="344"/>
      <c r="AM11" s="344"/>
      <c r="AN11" s="344"/>
      <c r="AO11" s="344">
        <v>0</v>
      </c>
      <c r="AP11" s="344"/>
      <c r="AQ11" s="344"/>
      <c r="AR11" s="344"/>
    </row>
    <row r="12" spans="1:44" ht="12.75" x14ac:dyDescent="0.2">
      <c r="A12" s="317" t="s">
        <v>129</v>
      </c>
      <c r="B12" s="329"/>
      <c r="C12" s="210" t="s">
        <v>478</v>
      </c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34" t="s">
        <v>479</v>
      </c>
      <c r="AD12" s="234"/>
      <c r="AE12" s="234"/>
      <c r="AF12" s="348"/>
      <c r="AG12" s="344">
        <v>0</v>
      </c>
      <c r="AH12" s="344"/>
      <c r="AI12" s="344"/>
      <c r="AJ12" s="344"/>
      <c r="AK12" s="344">
        <v>0</v>
      </c>
      <c r="AL12" s="344"/>
      <c r="AM12" s="344"/>
      <c r="AN12" s="344"/>
      <c r="AO12" s="344">
        <v>0</v>
      </c>
      <c r="AP12" s="344"/>
      <c r="AQ12" s="344"/>
      <c r="AR12" s="344"/>
    </row>
    <row r="13" spans="1:44" ht="12.75" x14ac:dyDescent="0.2">
      <c r="A13" s="317" t="s">
        <v>132</v>
      </c>
      <c r="B13" s="329"/>
      <c r="C13" s="191" t="s">
        <v>480</v>
      </c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234" t="s">
        <v>481</v>
      </c>
      <c r="AD13" s="234"/>
      <c r="AE13" s="234"/>
      <c r="AF13" s="348"/>
      <c r="AG13" s="330">
        <f>SUM(AG10:AJ12)</f>
        <v>0</v>
      </c>
      <c r="AH13" s="331"/>
      <c r="AI13" s="331"/>
      <c r="AJ13" s="331"/>
      <c r="AK13" s="330">
        <f>SUM(AK10:AN12)</f>
        <v>0</v>
      </c>
      <c r="AL13" s="331"/>
      <c r="AM13" s="331"/>
      <c r="AN13" s="331"/>
      <c r="AO13" s="330">
        <f>SUM(AO10:AR12)</f>
        <v>0</v>
      </c>
      <c r="AP13" s="331"/>
      <c r="AQ13" s="331"/>
      <c r="AR13" s="331"/>
    </row>
    <row r="14" spans="1:44" ht="12.75" x14ac:dyDescent="0.2">
      <c r="A14" s="317" t="s">
        <v>135</v>
      </c>
      <c r="B14" s="329"/>
      <c r="C14" s="191" t="s">
        <v>482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234" t="s">
        <v>483</v>
      </c>
      <c r="AD14" s="234"/>
      <c r="AE14" s="234"/>
      <c r="AF14" s="348"/>
      <c r="AG14" s="344">
        <v>0</v>
      </c>
      <c r="AH14" s="344"/>
      <c r="AI14" s="344"/>
      <c r="AJ14" s="344"/>
      <c r="AK14" s="344">
        <v>0</v>
      </c>
      <c r="AL14" s="344"/>
      <c r="AM14" s="344"/>
      <c r="AN14" s="344"/>
      <c r="AO14" s="344">
        <v>0</v>
      </c>
      <c r="AP14" s="344"/>
      <c r="AQ14" s="344"/>
      <c r="AR14" s="344"/>
    </row>
    <row r="15" spans="1:44" ht="12.75" x14ac:dyDescent="0.2">
      <c r="A15" s="317" t="s">
        <v>138</v>
      </c>
      <c r="B15" s="329"/>
      <c r="C15" s="210" t="s">
        <v>484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34" t="s">
        <v>485</v>
      </c>
      <c r="AD15" s="234"/>
      <c r="AE15" s="234"/>
      <c r="AF15" s="348"/>
      <c r="AG15" s="344">
        <v>0</v>
      </c>
      <c r="AH15" s="344"/>
      <c r="AI15" s="344"/>
      <c r="AJ15" s="344"/>
      <c r="AK15" s="344">
        <v>0</v>
      </c>
      <c r="AL15" s="344"/>
      <c r="AM15" s="344"/>
      <c r="AN15" s="344"/>
      <c r="AO15" s="344">
        <v>0</v>
      </c>
      <c r="AP15" s="344"/>
      <c r="AQ15" s="344"/>
      <c r="AR15" s="344"/>
    </row>
    <row r="16" spans="1:44" ht="12.75" x14ac:dyDescent="0.2">
      <c r="A16" s="317" t="s">
        <v>141</v>
      </c>
      <c r="B16" s="329"/>
      <c r="C16" s="191" t="s">
        <v>486</v>
      </c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234" t="s">
        <v>487</v>
      </c>
      <c r="AD16" s="234"/>
      <c r="AE16" s="234"/>
      <c r="AF16" s="348"/>
      <c r="AG16" s="344">
        <v>0</v>
      </c>
      <c r="AH16" s="344"/>
      <c r="AI16" s="344"/>
      <c r="AJ16" s="344"/>
      <c r="AK16" s="344">
        <v>0</v>
      </c>
      <c r="AL16" s="344"/>
      <c r="AM16" s="344"/>
      <c r="AN16" s="344"/>
      <c r="AO16" s="344">
        <v>0</v>
      </c>
      <c r="AP16" s="344"/>
      <c r="AQ16" s="344"/>
      <c r="AR16" s="344"/>
    </row>
    <row r="17" spans="1:44" ht="12.75" x14ac:dyDescent="0.2">
      <c r="A17" s="317" t="s">
        <v>144</v>
      </c>
      <c r="B17" s="329"/>
      <c r="C17" s="210" t="s">
        <v>488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34" t="s">
        <v>489</v>
      </c>
      <c r="AD17" s="234"/>
      <c r="AE17" s="234"/>
      <c r="AF17" s="348"/>
      <c r="AG17" s="344">
        <v>0</v>
      </c>
      <c r="AH17" s="344"/>
      <c r="AI17" s="344"/>
      <c r="AJ17" s="344"/>
      <c r="AK17" s="344">
        <v>0</v>
      </c>
      <c r="AL17" s="344"/>
      <c r="AM17" s="344"/>
      <c r="AN17" s="344"/>
      <c r="AO17" s="344">
        <v>0</v>
      </c>
      <c r="AP17" s="344"/>
      <c r="AQ17" s="344"/>
      <c r="AR17" s="344"/>
    </row>
    <row r="18" spans="1:44" ht="12.75" x14ac:dyDescent="0.2">
      <c r="A18" s="317" t="s">
        <v>147</v>
      </c>
      <c r="B18" s="329"/>
      <c r="C18" s="210" t="s">
        <v>490</v>
      </c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34" t="s">
        <v>491</v>
      </c>
      <c r="AD18" s="234"/>
      <c r="AE18" s="234"/>
      <c r="AF18" s="348"/>
      <c r="AG18" s="330">
        <f>SUM(AG14:AJ17)</f>
        <v>0</v>
      </c>
      <c r="AH18" s="331"/>
      <c r="AI18" s="331"/>
      <c r="AJ18" s="331"/>
      <c r="AK18" s="330">
        <f>SUM(AK14:AN17)</f>
        <v>0</v>
      </c>
      <c r="AL18" s="331"/>
      <c r="AM18" s="331"/>
      <c r="AN18" s="331"/>
      <c r="AO18" s="330">
        <f>SUM(AO14:AR17)</f>
        <v>0</v>
      </c>
      <c r="AP18" s="331"/>
      <c r="AQ18" s="331"/>
      <c r="AR18" s="331"/>
    </row>
    <row r="19" spans="1:44" ht="12.75" x14ac:dyDescent="0.2">
      <c r="A19" s="317" t="s">
        <v>150</v>
      </c>
      <c r="B19" s="329"/>
      <c r="C19" s="234" t="s">
        <v>492</v>
      </c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 t="s">
        <v>493</v>
      </c>
      <c r="AD19" s="234"/>
      <c r="AE19" s="234"/>
      <c r="AF19" s="348"/>
      <c r="AG19" s="353">
        <v>73370</v>
      </c>
      <c r="AH19" s="353"/>
      <c r="AI19" s="353"/>
      <c r="AJ19" s="353"/>
      <c r="AK19" s="353">
        <v>73370</v>
      </c>
      <c r="AL19" s="353"/>
      <c r="AM19" s="353"/>
      <c r="AN19" s="353"/>
      <c r="AO19" s="353">
        <v>73370</v>
      </c>
      <c r="AP19" s="353"/>
      <c r="AQ19" s="353"/>
      <c r="AR19" s="353"/>
    </row>
    <row r="20" spans="1:44" ht="12.75" x14ac:dyDescent="0.2">
      <c r="A20" s="317" t="s">
        <v>153</v>
      </c>
      <c r="B20" s="329"/>
      <c r="C20" s="234" t="s">
        <v>494</v>
      </c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 t="s">
        <v>495</v>
      </c>
      <c r="AD20" s="234"/>
      <c r="AE20" s="234"/>
      <c r="AF20" s="348"/>
      <c r="AG20" s="344">
        <v>0</v>
      </c>
      <c r="AH20" s="344"/>
      <c r="AI20" s="344"/>
      <c r="AJ20" s="344"/>
      <c r="AK20" s="344">
        <v>0</v>
      </c>
      <c r="AL20" s="344"/>
      <c r="AM20" s="344"/>
      <c r="AN20" s="344"/>
      <c r="AO20" s="344">
        <v>0</v>
      </c>
      <c r="AP20" s="344"/>
      <c r="AQ20" s="344"/>
      <c r="AR20" s="344"/>
    </row>
    <row r="21" spans="1:44" ht="12.75" x14ac:dyDescent="0.2">
      <c r="A21" s="317" t="s">
        <v>156</v>
      </c>
      <c r="B21" s="329"/>
      <c r="C21" s="234" t="s">
        <v>496</v>
      </c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 t="s">
        <v>497</v>
      </c>
      <c r="AD21" s="234"/>
      <c r="AE21" s="234"/>
      <c r="AF21" s="348"/>
      <c r="AG21" s="287">
        <f>SUM(AG19:AJ20)</f>
        <v>73370</v>
      </c>
      <c r="AH21" s="288"/>
      <c r="AI21" s="288"/>
      <c r="AJ21" s="288"/>
      <c r="AK21" s="287">
        <f>SUM(AK19:AN20)</f>
        <v>73370</v>
      </c>
      <c r="AL21" s="288"/>
      <c r="AM21" s="288"/>
      <c r="AN21" s="288"/>
      <c r="AO21" s="287">
        <f>SUM(AO19:AR20)</f>
        <v>73370</v>
      </c>
      <c r="AP21" s="288"/>
      <c r="AQ21" s="288"/>
      <c r="AR21" s="288"/>
    </row>
    <row r="22" spans="1:44" ht="12.75" x14ac:dyDescent="0.2">
      <c r="A22" s="317" t="s">
        <v>159</v>
      </c>
      <c r="B22" s="329"/>
      <c r="C22" s="210" t="s">
        <v>498</v>
      </c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34" t="s">
        <v>499</v>
      </c>
      <c r="AD22" s="234"/>
      <c r="AE22" s="234"/>
      <c r="AF22" s="348"/>
      <c r="AG22" s="344">
        <v>0</v>
      </c>
      <c r="AH22" s="344"/>
      <c r="AI22" s="344"/>
      <c r="AJ22" s="344"/>
      <c r="AK22" s="344">
        <v>0</v>
      </c>
      <c r="AL22" s="344"/>
      <c r="AM22" s="344"/>
      <c r="AN22" s="344"/>
      <c r="AO22" s="344">
        <v>0</v>
      </c>
      <c r="AP22" s="344"/>
      <c r="AQ22" s="344"/>
      <c r="AR22" s="344"/>
    </row>
    <row r="23" spans="1:44" ht="12.75" x14ac:dyDescent="0.2">
      <c r="A23" s="317" t="s">
        <v>162</v>
      </c>
      <c r="B23" s="329"/>
      <c r="C23" s="210" t="s">
        <v>500</v>
      </c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34" t="s">
        <v>501</v>
      </c>
      <c r="AD23" s="234"/>
      <c r="AE23" s="234"/>
      <c r="AF23" s="348"/>
      <c r="AG23" s="344">
        <v>0</v>
      </c>
      <c r="AH23" s="344"/>
      <c r="AI23" s="344"/>
      <c r="AJ23" s="344"/>
      <c r="AK23" s="344">
        <v>0</v>
      </c>
      <c r="AL23" s="344"/>
      <c r="AM23" s="344"/>
      <c r="AN23" s="344"/>
      <c r="AO23" s="344">
        <v>0</v>
      </c>
      <c r="AP23" s="344"/>
      <c r="AQ23" s="344"/>
      <c r="AR23" s="344"/>
    </row>
    <row r="24" spans="1:44" ht="12.75" x14ac:dyDescent="0.2">
      <c r="A24" s="317" t="s">
        <v>165</v>
      </c>
      <c r="B24" s="329"/>
      <c r="C24" s="210" t="s">
        <v>502</v>
      </c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34" t="s">
        <v>503</v>
      </c>
      <c r="AD24" s="234"/>
      <c r="AE24" s="234"/>
      <c r="AF24" s="348"/>
      <c r="AG24" s="344">
        <v>0</v>
      </c>
      <c r="AH24" s="344"/>
      <c r="AI24" s="344"/>
      <c r="AJ24" s="344"/>
      <c r="AK24" s="344">
        <v>0</v>
      </c>
      <c r="AL24" s="344"/>
      <c r="AM24" s="344"/>
      <c r="AN24" s="344"/>
      <c r="AO24" s="344">
        <v>0</v>
      </c>
      <c r="AP24" s="344"/>
      <c r="AQ24" s="344"/>
      <c r="AR24" s="344"/>
    </row>
    <row r="25" spans="1:44" ht="12.75" x14ac:dyDescent="0.2">
      <c r="A25" s="317" t="s">
        <v>168</v>
      </c>
      <c r="B25" s="329"/>
      <c r="C25" s="210" t="s">
        <v>504</v>
      </c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34" t="s">
        <v>505</v>
      </c>
      <c r="AD25" s="234"/>
      <c r="AE25" s="234"/>
      <c r="AF25" s="348"/>
      <c r="AG25" s="344">
        <v>0</v>
      </c>
      <c r="AH25" s="344"/>
      <c r="AI25" s="344"/>
      <c r="AJ25" s="344"/>
      <c r="AK25" s="344">
        <v>0</v>
      </c>
      <c r="AL25" s="344"/>
      <c r="AM25" s="344"/>
      <c r="AN25" s="344"/>
      <c r="AO25" s="344">
        <v>0</v>
      </c>
      <c r="AP25" s="344"/>
      <c r="AQ25" s="344"/>
      <c r="AR25" s="344"/>
    </row>
    <row r="26" spans="1:44" ht="12.75" x14ac:dyDescent="0.2">
      <c r="A26" s="317" t="s">
        <v>0</v>
      </c>
      <c r="B26" s="329"/>
      <c r="C26" s="191" t="s">
        <v>506</v>
      </c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234" t="s">
        <v>507</v>
      </c>
      <c r="AD26" s="234"/>
      <c r="AE26" s="234"/>
      <c r="AF26" s="348"/>
      <c r="AG26" s="344">
        <v>0</v>
      </c>
      <c r="AH26" s="344"/>
      <c r="AI26" s="344"/>
      <c r="AJ26" s="344"/>
      <c r="AK26" s="344">
        <v>0</v>
      </c>
      <c r="AL26" s="344"/>
      <c r="AM26" s="344"/>
      <c r="AN26" s="344"/>
      <c r="AO26" s="344">
        <v>0</v>
      </c>
      <c r="AP26" s="344"/>
      <c r="AQ26" s="344"/>
      <c r="AR26" s="344"/>
    </row>
    <row r="27" spans="1:44" ht="12.75" x14ac:dyDescent="0.2">
      <c r="A27" s="317">
        <v>18</v>
      </c>
      <c r="B27" s="329"/>
      <c r="C27" s="191" t="s">
        <v>508</v>
      </c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234" t="s">
        <v>509</v>
      </c>
      <c r="AD27" s="234"/>
      <c r="AE27" s="234"/>
      <c r="AF27" s="348"/>
      <c r="AG27" s="344">
        <v>0</v>
      </c>
      <c r="AH27" s="344"/>
      <c r="AI27" s="344"/>
      <c r="AJ27" s="344"/>
      <c r="AK27" s="344">
        <v>0</v>
      </c>
      <c r="AL27" s="344"/>
      <c r="AM27" s="344"/>
      <c r="AN27" s="344"/>
      <c r="AO27" s="344">
        <v>0</v>
      </c>
      <c r="AP27" s="344"/>
      <c r="AQ27" s="344"/>
      <c r="AR27" s="344"/>
    </row>
    <row r="28" spans="1:44" ht="12.75" x14ac:dyDescent="0.2">
      <c r="A28" s="317">
        <v>19</v>
      </c>
      <c r="B28" s="329"/>
      <c r="C28" s="191" t="s">
        <v>510</v>
      </c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234" t="s">
        <v>511</v>
      </c>
      <c r="AD28" s="234"/>
      <c r="AE28" s="234"/>
      <c r="AF28" s="348"/>
      <c r="AG28" s="344">
        <v>0</v>
      </c>
      <c r="AH28" s="344"/>
      <c r="AI28" s="344"/>
      <c r="AJ28" s="344"/>
      <c r="AK28" s="344">
        <v>0</v>
      </c>
      <c r="AL28" s="344"/>
      <c r="AM28" s="344"/>
      <c r="AN28" s="344"/>
      <c r="AO28" s="344">
        <v>0</v>
      </c>
      <c r="AP28" s="344"/>
      <c r="AQ28" s="344"/>
      <c r="AR28" s="344"/>
    </row>
    <row r="29" spans="1:44" ht="12.75" x14ac:dyDescent="0.2">
      <c r="A29" s="317">
        <v>20</v>
      </c>
      <c r="B29" s="329"/>
      <c r="C29" s="191" t="s">
        <v>512</v>
      </c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234" t="s">
        <v>513</v>
      </c>
      <c r="AD29" s="234"/>
      <c r="AE29" s="234"/>
      <c r="AF29" s="348"/>
      <c r="AG29" s="287">
        <f>SUM(AG27:AJ28)</f>
        <v>0</v>
      </c>
      <c r="AH29" s="288"/>
      <c r="AI29" s="288"/>
      <c r="AJ29" s="288"/>
      <c r="AK29" s="287">
        <f>SUM(AK27:AN28)</f>
        <v>0</v>
      </c>
      <c r="AL29" s="288"/>
      <c r="AM29" s="288"/>
      <c r="AN29" s="288"/>
      <c r="AO29" s="287">
        <f>SUM(AO27:AR28)</f>
        <v>0</v>
      </c>
      <c r="AP29" s="288"/>
      <c r="AQ29" s="288"/>
      <c r="AR29" s="288"/>
    </row>
    <row r="30" spans="1:44" ht="12.75" x14ac:dyDescent="0.2">
      <c r="A30" s="317">
        <v>21</v>
      </c>
      <c r="B30" s="329"/>
      <c r="C30" s="191" t="s">
        <v>514</v>
      </c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234" t="s">
        <v>515</v>
      </c>
      <c r="AD30" s="234"/>
      <c r="AE30" s="234"/>
      <c r="AF30" s="348"/>
      <c r="AG30" s="289">
        <f>SUM(AG13,AG18,AG21,AG22:AJ26,AG29)</f>
        <v>73370</v>
      </c>
      <c r="AH30" s="290"/>
      <c r="AI30" s="290"/>
      <c r="AJ30" s="290"/>
      <c r="AK30" s="289">
        <f>SUM(AK13,AK18,AK21,AK22:AN26,AK29)</f>
        <v>73370</v>
      </c>
      <c r="AL30" s="290"/>
      <c r="AM30" s="290"/>
      <c r="AN30" s="290"/>
      <c r="AO30" s="289">
        <f>SUM(AO13,AO18,AO21,AO22:AR26,AO29)</f>
        <v>73370</v>
      </c>
      <c r="AP30" s="290"/>
      <c r="AQ30" s="290"/>
      <c r="AR30" s="290"/>
    </row>
    <row r="31" spans="1:44" ht="12.75" x14ac:dyDescent="0.2">
      <c r="A31" s="317">
        <v>22</v>
      </c>
      <c r="B31" s="329"/>
      <c r="C31" s="191" t="s">
        <v>516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234" t="s">
        <v>517</v>
      </c>
      <c r="AD31" s="234"/>
      <c r="AE31" s="234"/>
      <c r="AF31" s="348"/>
      <c r="AG31" s="344">
        <v>0</v>
      </c>
      <c r="AH31" s="344"/>
      <c r="AI31" s="344"/>
      <c r="AJ31" s="344"/>
      <c r="AK31" s="344">
        <v>0</v>
      </c>
      <c r="AL31" s="344"/>
      <c r="AM31" s="344"/>
      <c r="AN31" s="344"/>
      <c r="AO31" s="344">
        <v>0</v>
      </c>
      <c r="AP31" s="344"/>
      <c r="AQ31" s="344"/>
      <c r="AR31" s="344"/>
    </row>
    <row r="32" spans="1:44" ht="12.75" x14ac:dyDescent="0.2">
      <c r="A32" s="317">
        <v>23</v>
      </c>
      <c r="B32" s="329"/>
      <c r="C32" s="191" t="s">
        <v>518</v>
      </c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234" t="s">
        <v>519</v>
      </c>
      <c r="AD32" s="234"/>
      <c r="AE32" s="234"/>
      <c r="AF32" s="348"/>
      <c r="AG32" s="344">
        <v>0</v>
      </c>
      <c r="AH32" s="344"/>
      <c r="AI32" s="344"/>
      <c r="AJ32" s="344"/>
      <c r="AK32" s="344">
        <v>0</v>
      </c>
      <c r="AL32" s="344"/>
      <c r="AM32" s="344"/>
      <c r="AN32" s="344"/>
      <c r="AO32" s="344">
        <v>0</v>
      </c>
      <c r="AP32" s="344"/>
      <c r="AQ32" s="344"/>
      <c r="AR32" s="344"/>
    </row>
    <row r="33" spans="1:44" ht="12.75" x14ac:dyDescent="0.2">
      <c r="A33" s="317">
        <v>24</v>
      </c>
      <c r="B33" s="329"/>
      <c r="C33" s="210" t="s">
        <v>520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34" t="s">
        <v>521</v>
      </c>
      <c r="AD33" s="234"/>
      <c r="AE33" s="234"/>
      <c r="AF33" s="348"/>
      <c r="AG33" s="344">
        <v>0</v>
      </c>
      <c r="AH33" s="344"/>
      <c r="AI33" s="344"/>
      <c r="AJ33" s="344"/>
      <c r="AK33" s="344">
        <v>0</v>
      </c>
      <c r="AL33" s="344"/>
      <c r="AM33" s="344"/>
      <c r="AN33" s="344"/>
      <c r="AO33" s="344">
        <v>0</v>
      </c>
      <c r="AP33" s="344"/>
      <c r="AQ33" s="344"/>
      <c r="AR33" s="344"/>
    </row>
    <row r="34" spans="1:44" ht="12.75" x14ac:dyDescent="0.2">
      <c r="A34" s="317">
        <v>25</v>
      </c>
      <c r="B34" s="329"/>
      <c r="C34" s="210" t="s">
        <v>522</v>
      </c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34" t="s">
        <v>523</v>
      </c>
      <c r="AD34" s="234"/>
      <c r="AE34" s="234"/>
      <c r="AF34" s="348"/>
      <c r="AG34" s="344">
        <v>0</v>
      </c>
      <c r="AH34" s="344"/>
      <c r="AI34" s="344"/>
      <c r="AJ34" s="344"/>
      <c r="AK34" s="344">
        <v>0</v>
      </c>
      <c r="AL34" s="344"/>
      <c r="AM34" s="344"/>
      <c r="AN34" s="344"/>
      <c r="AO34" s="344">
        <v>0</v>
      </c>
      <c r="AP34" s="344"/>
      <c r="AQ34" s="344"/>
      <c r="AR34" s="344"/>
    </row>
    <row r="35" spans="1:44" ht="12.75" x14ac:dyDescent="0.2">
      <c r="A35" s="317">
        <v>26</v>
      </c>
      <c r="B35" s="329"/>
      <c r="C35" s="210" t="s">
        <v>524</v>
      </c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34" t="s">
        <v>525</v>
      </c>
      <c r="AD35" s="234"/>
      <c r="AE35" s="234"/>
      <c r="AF35" s="348"/>
      <c r="AG35" s="344">
        <v>0</v>
      </c>
      <c r="AH35" s="344"/>
      <c r="AI35" s="344"/>
      <c r="AJ35" s="344"/>
      <c r="AK35" s="344">
        <v>0</v>
      </c>
      <c r="AL35" s="344"/>
      <c r="AM35" s="344"/>
      <c r="AN35" s="344"/>
      <c r="AO35" s="344">
        <v>0</v>
      </c>
      <c r="AP35" s="344"/>
      <c r="AQ35" s="344"/>
      <c r="AR35" s="344"/>
    </row>
    <row r="36" spans="1:44" ht="12.75" x14ac:dyDescent="0.2">
      <c r="A36" s="317">
        <v>27</v>
      </c>
      <c r="B36" s="329"/>
      <c r="C36" s="210" t="s">
        <v>526</v>
      </c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34" t="s">
        <v>527</v>
      </c>
      <c r="AD36" s="234"/>
      <c r="AE36" s="234"/>
      <c r="AF36" s="348"/>
      <c r="AG36" s="289">
        <f>SUM(AG31:AJ35)</f>
        <v>0</v>
      </c>
      <c r="AH36" s="290"/>
      <c r="AI36" s="290"/>
      <c r="AJ36" s="290"/>
      <c r="AK36" s="289">
        <f>SUM(AK31:AN35)</f>
        <v>0</v>
      </c>
      <c r="AL36" s="290"/>
      <c r="AM36" s="290"/>
      <c r="AN36" s="290"/>
      <c r="AO36" s="289">
        <f>SUM(AO31:AR35)</f>
        <v>0</v>
      </c>
      <c r="AP36" s="290"/>
      <c r="AQ36" s="290"/>
      <c r="AR36" s="290"/>
    </row>
    <row r="37" spans="1:44" ht="12.75" x14ac:dyDescent="0.2">
      <c r="A37" s="317">
        <v>28</v>
      </c>
      <c r="B37" s="329"/>
      <c r="C37" s="191" t="s">
        <v>528</v>
      </c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234" t="s">
        <v>529</v>
      </c>
      <c r="AD37" s="234"/>
      <c r="AE37" s="234"/>
      <c r="AF37" s="348"/>
      <c r="AG37" s="344">
        <v>0</v>
      </c>
      <c r="AH37" s="344"/>
      <c r="AI37" s="344"/>
      <c r="AJ37" s="344"/>
      <c r="AK37" s="344">
        <v>0</v>
      </c>
      <c r="AL37" s="344"/>
      <c r="AM37" s="344"/>
      <c r="AN37" s="344"/>
      <c r="AO37" s="344">
        <v>0</v>
      </c>
      <c r="AP37" s="344"/>
      <c r="AQ37" s="344"/>
      <c r="AR37" s="344"/>
    </row>
    <row r="38" spans="1:44" ht="12.75" x14ac:dyDescent="0.2">
      <c r="A38" s="317">
        <v>29</v>
      </c>
      <c r="B38" s="329"/>
      <c r="C38" s="191" t="s">
        <v>530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234" t="s">
        <v>531</v>
      </c>
      <c r="AD38" s="234"/>
      <c r="AE38" s="234"/>
      <c r="AF38" s="348"/>
      <c r="AG38" s="344">
        <v>0</v>
      </c>
      <c r="AH38" s="344"/>
      <c r="AI38" s="344"/>
      <c r="AJ38" s="344"/>
      <c r="AK38" s="344">
        <v>0</v>
      </c>
      <c r="AL38" s="344"/>
      <c r="AM38" s="344"/>
      <c r="AN38" s="344"/>
      <c r="AO38" s="344">
        <v>0</v>
      </c>
      <c r="AP38" s="344"/>
      <c r="AQ38" s="344"/>
      <c r="AR38" s="344"/>
    </row>
    <row r="39" spans="1:44" ht="16.5" thickBot="1" x14ac:dyDescent="0.25">
      <c r="A39" s="354">
        <v>30</v>
      </c>
      <c r="B39" s="355"/>
      <c r="C39" s="356" t="s">
        <v>532</v>
      </c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7" t="s">
        <v>533</v>
      </c>
      <c r="AD39" s="357"/>
      <c r="AE39" s="357"/>
      <c r="AF39" s="358"/>
      <c r="AG39" s="345">
        <f>SUM(AG30,AG36)</f>
        <v>73370</v>
      </c>
      <c r="AH39" s="346"/>
      <c r="AI39" s="346"/>
      <c r="AJ39" s="346"/>
      <c r="AK39" s="345">
        <f>SUM(AK30,AK36)</f>
        <v>73370</v>
      </c>
      <c r="AL39" s="346"/>
      <c r="AM39" s="346"/>
      <c r="AN39" s="346"/>
      <c r="AO39" s="345">
        <f>SUM(AO30,AO36)</f>
        <v>73370</v>
      </c>
      <c r="AP39" s="346"/>
      <c r="AQ39" s="346"/>
      <c r="AR39" s="346"/>
    </row>
    <row r="40" spans="1:44" ht="12" thickTop="1" x14ac:dyDescent="0.2"/>
  </sheetData>
  <mergeCells count="200">
    <mergeCell ref="A39:B39"/>
    <mergeCell ref="C39:AB39"/>
    <mergeCell ref="AC39:AF39"/>
    <mergeCell ref="AO39:AR39"/>
    <mergeCell ref="A2:R2"/>
    <mergeCell ref="D5:AC5"/>
    <mergeCell ref="A37:B37"/>
    <mergeCell ref="C37:AB37"/>
    <mergeCell ref="AC37:AF37"/>
    <mergeCell ref="AO37:AR37"/>
    <mergeCell ref="A38:B38"/>
    <mergeCell ref="C38:AB38"/>
    <mergeCell ref="AC38:AF38"/>
    <mergeCell ref="AO38:AR38"/>
    <mergeCell ref="A35:B35"/>
    <mergeCell ref="C35:AB35"/>
    <mergeCell ref="AC35:AF35"/>
    <mergeCell ref="AO35:AR35"/>
    <mergeCell ref="A36:B36"/>
    <mergeCell ref="C36:AB36"/>
    <mergeCell ref="AC36:AF36"/>
    <mergeCell ref="AO36:AR36"/>
    <mergeCell ref="A33:B33"/>
    <mergeCell ref="C33:AB33"/>
    <mergeCell ref="A34:B34"/>
    <mergeCell ref="C34:AB34"/>
    <mergeCell ref="AC34:AF34"/>
    <mergeCell ref="AO34:AR34"/>
    <mergeCell ref="A31:B31"/>
    <mergeCell ref="C31:AB31"/>
    <mergeCell ref="AC31:AF31"/>
    <mergeCell ref="AO31:AR31"/>
    <mergeCell ref="A32:B32"/>
    <mergeCell ref="C32:AB32"/>
    <mergeCell ref="AC32:AF32"/>
    <mergeCell ref="AO32:AR32"/>
    <mergeCell ref="AG31:AJ31"/>
    <mergeCell ref="AG32:AJ32"/>
    <mergeCell ref="AG33:AJ33"/>
    <mergeCell ref="AG34:AJ34"/>
    <mergeCell ref="AK31:AN31"/>
    <mergeCell ref="AK32:AN32"/>
    <mergeCell ref="AK33:AN33"/>
    <mergeCell ref="AK34:AN34"/>
    <mergeCell ref="AC33:AF33"/>
    <mergeCell ref="AO33:AR33"/>
    <mergeCell ref="A29:B29"/>
    <mergeCell ref="C29:AB29"/>
    <mergeCell ref="AC29:AF29"/>
    <mergeCell ref="AO29:AR29"/>
    <mergeCell ref="A30:B30"/>
    <mergeCell ref="C30:AB30"/>
    <mergeCell ref="AC30:AF30"/>
    <mergeCell ref="AO30:AR30"/>
    <mergeCell ref="A27:B27"/>
    <mergeCell ref="C27:AB27"/>
    <mergeCell ref="AC27:AF27"/>
    <mergeCell ref="AO27:AR27"/>
    <mergeCell ref="A28:B28"/>
    <mergeCell ref="C28:AB28"/>
    <mergeCell ref="AC28:AF28"/>
    <mergeCell ref="AO28:AR28"/>
    <mergeCell ref="AG27:AJ27"/>
    <mergeCell ref="AG28:AJ28"/>
    <mergeCell ref="AG29:AJ29"/>
    <mergeCell ref="AG30:AJ30"/>
    <mergeCell ref="AK27:AN27"/>
    <mergeCell ref="AK28:AN28"/>
    <mergeCell ref="AK29:AN29"/>
    <mergeCell ref="AK30:AN30"/>
    <mergeCell ref="A25:B25"/>
    <mergeCell ref="C25:AB25"/>
    <mergeCell ref="AC25:AF25"/>
    <mergeCell ref="AO25:AR25"/>
    <mergeCell ref="A26:B26"/>
    <mergeCell ref="C26:AB26"/>
    <mergeCell ref="AC26:AF26"/>
    <mergeCell ref="AO26:AR26"/>
    <mergeCell ref="A23:B23"/>
    <mergeCell ref="C23:AB23"/>
    <mergeCell ref="AC23:AF23"/>
    <mergeCell ref="AO23:AR23"/>
    <mergeCell ref="A24:B24"/>
    <mergeCell ref="C24:AB24"/>
    <mergeCell ref="AC24:AF24"/>
    <mergeCell ref="AO24:AR24"/>
    <mergeCell ref="AG23:AJ23"/>
    <mergeCell ref="AG24:AJ24"/>
    <mergeCell ref="AG25:AJ25"/>
    <mergeCell ref="AG26:AJ26"/>
    <mergeCell ref="AK23:AN23"/>
    <mergeCell ref="AK24:AN24"/>
    <mergeCell ref="AK25:AN25"/>
    <mergeCell ref="AK26:AN26"/>
    <mergeCell ref="A21:B21"/>
    <mergeCell ref="C21:AB21"/>
    <mergeCell ref="AC21:AF21"/>
    <mergeCell ref="AO21:AR21"/>
    <mergeCell ref="A22:B22"/>
    <mergeCell ref="C22:AB22"/>
    <mergeCell ref="AC22:AF22"/>
    <mergeCell ref="AO22:AR22"/>
    <mergeCell ref="A19:B19"/>
    <mergeCell ref="C19:AB19"/>
    <mergeCell ref="AC19:AF19"/>
    <mergeCell ref="AO19:AR19"/>
    <mergeCell ref="A20:B20"/>
    <mergeCell ref="C20:AB20"/>
    <mergeCell ref="AC20:AF20"/>
    <mergeCell ref="AO20:AR20"/>
    <mergeCell ref="AG19:AJ19"/>
    <mergeCell ref="AG20:AJ20"/>
    <mergeCell ref="AG21:AJ21"/>
    <mergeCell ref="AG22:AJ22"/>
    <mergeCell ref="AK20:AN20"/>
    <mergeCell ref="AK21:AN21"/>
    <mergeCell ref="AK22:AN22"/>
    <mergeCell ref="AK19:AN19"/>
    <mergeCell ref="A17:B17"/>
    <mergeCell ref="C17:AB17"/>
    <mergeCell ref="AC17:AF17"/>
    <mergeCell ref="AO17:AR17"/>
    <mergeCell ref="A18:B18"/>
    <mergeCell ref="C18:AB18"/>
    <mergeCell ref="AC18:AF18"/>
    <mergeCell ref="AO18:AR18"/>
    <mergeCell ref="A15:B15"/>
    <mergeCell ref="C15:AB15"/>
    <mergeCell ref="AC15:AF15"/>
    <mergeCell ref="AO15:AR15"/>
    <mergeCell ref="A16:B16"/>
    <mergeCell ref="C16:AB16"/>
    <mergeCell ref="AC16:AF16"/>
    <mergeCell ref="AO16:AR16"/>
    <mergeCell ref="AG15:AJ15"/>
    <mergeCell ref="AG16:AJ16"/>
    <mergeCell ref="AG17:AJ17"/>
    <mergeCell ref="AG18:AJ18"/>
    <mergeCell ref="AK15:AN15"/>
    <mergeCell ref="AK16:AN16"/>
    <mergeCell ref="AK17:AN17"/>
    <mergeCell ref="AK18:AN18"/>
    <mergeCell ref="A13:B13"/>
    <mergeCell ref="C13:AB13"/>
    <mergeCell ref="AC13:AF13"/>
    <mergeCell ref="AO13:AR13"/>
    <mergeCell ref="A14:B14"/>
    <mergeCell ref="C14:AB14"/>
    <mergeCell ref="AC14:AF14"/>
    <mergeCell ref="AO14:AR14"/>
    <mergeCell ref="A11:B11"/>
    <mergeCell ref="C11:AB11"/>
    <mergeCell ref="AC11:AF11"/>
    <mergeCell ref="AO11:AR11"/>
    <mergeCell ref="A12:B12"/>
    <mergeCell ref="C12:AB12"/>
    <mergeCell ref="AC12:AF12"/>
    <mergeCell ref="AO12:AR12"/>
    <mergeCell ref="AG11:AJ11"/>
    <mergeCell ref="AG12:AJ12"/>
    <mergeCell ref="AG13:AJ13"/>
    <mergeCell ref="AG14:AJ14"/>
    <mergeCell ref="AK11:AN11"/>
    <mergeCell ref="AK12:AN12"/>
    <mergeCell ref="AK13:AN13"/>
    <mergeCell ref="AK14:AN14"/>
    <mergeCell ref="A9:B9"/>
    <mergeCell ref="C9:AB9"/>
    <mergeCell ref="AC9:AF9"/>
    <mergeCell ref="AO9:AR9"/>
    <mergeCell ref="A10:B10"/>
    <mergeCell ref="C10:AB10"/>
    <mergeCell ref="AC10:AF10"/>
    <mergeCell ref="AO10:AR10"/>
    <mergeCell ref="A3:AR3"/>
    <mergeCell ref="A4:AR4"/>
    <mergeCell ref="A6:AR6"/>
    <mergeCell ref="A7:B7"/>
    <mergeCell ref="AO7:AR7"/>
    <mergeCell ref="AG7:AJ7"/>
    <mergeCell ref="AG9:AJ9"/>
    <mergeCell ref="AG10:AJ10"/>
    <mergeCell ref="C7:AB8"/>
    <mergeCell ref="AC7:AF8"/>
    <mergeCell ref="AG8:AJ8"/>
    <mergeCell ref="AO8:AR8"/>
    <mergeCell ref="AK7:AN7"/>
    <mergeCell ref="AK8:AN8"/>
    <mergeCell ref="AK9:AN9"/>
    <mergeCell ref="AK10:AN10"/>
    <mergeCell ref="AK35:AN35"/>
    <mergeCell ref="AK36:AN36"/>
    <mergeCell ref="AK37:AN37"/>
    <mergeCell ref="AK38:AN38"/>
    <mergeCell ref="AK39:AN39"/>
    <mergeCell ref="AG35:AJ35"/>
    <mergeCell ref="AG36:AJ36"/>
    <mergeCell ref="AG37:AJ37"/>
    <mergeCell ref="AG38:AJ38"/>
    <mergeCell ref="AG39:AJ39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35"/>
  <sheetViews>
    <sheetView view="pageBreakPreview" topLeftCell="A22" zoomScaleNormal="100" zoomScaleSheetLayoutView="100" workbookViewId="0">
      <selection activeCell="D16" sqref="D16"/>
    </sheetView>
  </sheetViews>
  <sheetFormatPr defaultRowHeight="11.25" x14ac:dyDescent="0.2"/>
  <cols>
    <col min="1" max="1" width="16.33203125" customWidth="1"/>
    <col min="2" max="2" width="58" customWidth="1"/>
    <col min="3" max="3" width="20.33203125" hidden="1" customWidth="1"/>
    <col min="4" max="4" width="24" customWidth="1"/>
    <col min="5" max="5" width="19.5" hidden="1" customWidth="1"/>
    <col min="6" max="6" width="54.6640625" customWidth="1"/>
    <col min="7" max="7" width="21.6640625" hidden="1" customWidth="1"/>
    <col min="8" max="8" width="26.5" customWidth="1"/>
    <col min="9" max="9" width="18.6640625" hidden="1" customWidth="1"/>
  </cols>
  <sheetData>
    <row r="1" spans="1:9" ht="15" x14ac:dyDescent="0.25">
      <c r="A1" s="185" t="s">
        <v>588</v>
      </c>
    </row>
    <row r="2" spans="1:9" ht="15.75" x14ac:dyDescent="0.25">
      <c r="A2" s="338" t="s">
        <v>582</v>
      </c>
      <c r="B2" s="338"/>
      <c r="C2" s="338"/>
      <c r="D2" s="338"/>
      <c r="E2" s="117"/>
    </row>
    <row r="3" spans="1:9" ht="12.75" x14ac:dyDescent="0.2">
      <c r="A3" s="6"/>
      <c r="B3" s="6"/>
      <c r="C3" s="6"/>
      <c r="D3" s="6"/>
      <c r="E3" s="6"/>
    </row>
    <row r="4" spans="1:9" ht="18" x14ac:dyDescent="0.25">
      <c r="B4" s="366" t="s">
        <v>33</v>
      </c>
      <c r="C4" s="366"/>
      <c r="D4" s="366"/>
      <c r="E4" s="366"/>
      <c r="F4" s="366"/>
      <c r="G4" s="366"/>
      <c r="H4" s="366"/>
      <c r="I4" s="366"/>
    </row>
    <row r="5" spans="1:9" ht="15" x14ac:dyDescent="0.25">
      <c r="B5" s="367" t="s">
        <v>570</v>
      </c>
      <c r="C5" s="367"/>
      <c r="D5" s="367"/>
      <c r="E5" s="367"/>
      <c r="F5" s="367"/>
      <c r="G5" s="367"/>
      <c r="H5" s="367"/>
      <c r="I5" s="367"/>
    </row>
    <row r="6" spans="1:9" ht="12.75" thickBot="1" x14ac:dyDescent="0.25">
      <c r="B6" s="368" t="s">
        <v>34</v>
      </c>
      <c r="C6" s="368"/>
      <c r="D6" s="368"/>
      <c r="E6" s="368"/>
      <c r="F6" s="368"/>
      <c r="G6" s="368"/>
      <c r="H6" s="368"/>
      <c r="I6" s="368"/>
    </row>
    <row r="7" spans="1:9" ht="12.75" x14ac:dyDescent="0.2">
      <c r="B7" s="363" t="s">
        <v>35</v>
      </c>
      <c r="C7" s="364"/>
      <c r="D7" s="365"/>
      <c r="E7" s="147"/>
      <c r="F7" s="148" t="s">
        <v>36</v>
      </c>
      <c r="G7" s="147"/>
      <c r="H7" s="149"/>
      <c r="I7" s="150"/>
    </row>
    <row r="8" spans="1:9" ht="12.75" x14ac:dyDescent="0.2">
      <c r="B8" s="151"/>
      <c r="C8" s="146" t="s">
        <v>578</v>
      </c>
      <c r="D8" s="127" t="s">
        <v>574</v>
      </c>
      <c r="E8" s="127" t="s">
        <v>540</v>
      </c>
      <c r="F8" s="127"/>
      <c r="G8" s="146" t="s">
        <v>578</v>
      </c>
      <c r="H8" s="127" t="s">
        <v>574</v>
      </c>
      <c r="I8" s="152" t="s">
        <v>540</v>
      </c>
    </row>
    <row r="9" spans="1:9" ht="13.5" thickBot="1" x14ac:dyDescent="0.25">
      <c r="B9" s="153" t="s">
        <v>37</v>
      </c>
      <c r="C9" s="128"/>
      <c r="D9" s="8"/>
      <c r="E9" s="119"/>
      <c r="F9" s="9" t="s">
        <v>37</v>
      </c>
      <c r="G9" s="128"/>
      <c r="H9" s="10"/>
      <c r="I9" s="154"/>
    </row>
    <row r="10" spans="1:9" ht="15" x14ac:dyDescent="0.25">
      <c r="B10" s="155" t="s">
        <v>38</v>
      </c>
      <c r="C10" s="129">
        <v>1040000</v>
      </c>
      <c r="D10" s="11">
        <f>SUM('2. melléklet'!AK22:AN22)</f>
        <v>3728800</v>
      </c>
      <c r="E10" s="120">
        <v>3728800</v>
      </c>
      <c r="F10" s="12" t="s">
        <v>39</v>
      </c>
      <c r="G10" s="137">
        <v>401633</v>
      </c>
      <c r="H10" s="13">
        <f>SUM('1. melléklet'!AP28:AS28)</f>
        <v>387739</v>
      </c>
      <c r="I10" s="156">
        <v>387739</v>
      </c>
    </row>
    <row r="11" spans="1:9" ht="29.25" x14ac:dyDescent="0.25">
      <c r="B11" s="157" t="s">
        <v>40</v>
      </c>
      <c r="C11" s="130"/>
      <c r="D11" s="14">
        <v>0</v>
      </c>
      <c r="E11" s="121">
        <v>0</v>
      </c>
      <c r="F11" s="15" t="s">
        <v>41</v>
      </c>
      <c r="G11" s="138">
        <v>164669</v>
      </c>
      <c r="H11" s="16">
        <f>SUM('1. melléklet'!AK29:AN29)</f>
        <v>134197</v>
      </c>
      <c r="I11" s="156">
        <v>134197</v>
      </c>
    </row>
    <row r="12" spans="1:9" ht="15" x14ac:dyDescent="0.25">
      <c r="B12" s="157" t="s">
        <v>42</v>
      </c>
      <c r="C12" s="130"/>
      <c r="D12" s="14">
        <f>SUM('2. melléklet'!AG58:AJ58)</f>
        <v>0</v>
      </c>
      <c r="E12" s="121">
        <v>1</v>
      </c>
      <c r="F12" s="17" t="s">
        <v>43</v>
      </c>
      <c r="G12" s="139">
        <v>547068</v>
      </c>
      <c r="H12" s="16">
        <f>SUM('1. melléklet'!AK58:AN58)</f>
        <v>2189608</v>
      </c>
      <c r="I12" s="156">
        <v>2188403</v>
      </c>
    </row>
    <row r="13" spans="1:9" ht="15" x14ac:dyDescent="0.25">
      <c r="B13" s="157" t="s">
        <v>44</v>
      </c>
      <c r="C13" s="130"/>
      <c r="D13" s="18">
        <v>0</v>
      </c>
      <c r="E13" s="122">
        <v>0</v>
      </c>
      <c r="F13" s="17" t="s">
        <v>45</v>
      </c>
      <c r="G13" s="139">
        <v>0</v>
      </c>
      <c r="H13" s="16">
        <v>0</v>
      </c>
      <c r="I13" s="156"/>
    </row>
    <row r="14" spans="1:9" ht="15" x14ac:dyDescent="0.25">
      <c r="B14" s="157" t="s">
        <v>46</v>
      </c>
      <c r="C14" s="130"/>
      <c r="D14" s="14">
        <v>0</v>
      </c>
      <c r="E14" s="121">
        <v>0</v>
      </c>
      <c r="F14" s="17" t="s">
        <v>47</v>
      </c>
      <c r="G14" s="139">
        <v>0</v>
      </c>
      <c r="H14" s="16">
        <f>SUM('1. melléklet'!AK84:AN84)</f>
        <v>590626</v>
      </c>
      <c r="I14" s="156">
        <v>356000</v>
      </c>
    </row>
    <row r="15" spans="1:9" ht="12.75" x14ac:dyDescent="0.2">
      <c r="B15" s="158" t="s">
        <v>48</v>
      </c>
      <c r="C15" s="131">
        <f>SUM(C10:C14)</f>
        <v>1040000</v>
      </c>
      <c r="D15" s="14">
        <f>SUM(D10:D14)</f>
        <v>3728800</v>
      </c>
      <c r="E15" s="14">
        <f>SUM(E10:E14)</f>
        <v>3728801</v>
      </c>
      <c r="F15" s="19" t="s">
        <v>49</v>
      </c>
      <c r="G15" s="121">
        <f>SUM(G10:G14)</f>
        <v>1113370</v>
      </c>
      <c r="H15" s="16">
        <f>SUM(H10:H14)</f>
        <v>3302170</v>
      </c>
      <c r="I15" s="156">
        <f>SUM(I10:I14)</f>
        <v>3066339</v>
      </c>
    </row>
    <row r="16" spans="1:9" ht="14.25" x14ac:dyDescent="0.2">
      <c r="B16" s="157" t="s">
        <v>50</v>
      </c>
      <c r="C16" s="18">
        <f>SUM(C15-G15)</f>
        <v>-73370</v>
      </c>
      <c r="D16" s="18">
        <f>SUM(D15-H15)</f>
        <v>426630</v>
      </c>
      <c r="E16" s="18">
        <f>SUM(E15-I15)</f>
        <v>662462</v>
      </c>
      <c r="F16" s="20"/>
      <c r="G16" s="122"/>
      <c r="H16" s="21"/>
      <c r="I16" s="159"/>
    </row>
    <row r="17" spans="2:9" ht="12.75" x14ac:dyDescent="0.2">
      <c r="B17" s="158" t="s">
        <v>51</v>
      </c>
      <c r="C17" s="131">
        <v>73370</v>
      </c>
      <c r="D17" s="14">
        <f>SUM('3. melléklet'!AO39:AR39)</f>
        <v>73370</v>
      </c>
      <c r="E17" s="121">
        <v>73370</v>
      </c>
      <c r="F17" s="19" t="s">
        <v>52</v>
      </c>
      <c r="G17" s="121">
        <v>0</v>
      </c>
      <c r="H17" s="16">
        <v>0</v>
      </c>
      <c r="I17" s="156"/>
    </row>
    <row r="18" spans="2:9" x14ac:dyDescent="0.2">
      <c r="B18" s="160"/>
      <c r="C18" s="132"/>
      <c r="D18" s="18"/>
      <c r="E18" s="122"/>
      <c r="F18" s="20"/>
      <c r="G18" s="122"/>
      <c r="H18" s="21"/>
      <c r="I18" s="159"/>
    </row>
    <row r="19" spans="2:9" ht="16.5" thickBot="1" x14ac:dyDescent="0.3">
      <c r="B19" s="161" t="s">
        <v>53</v>
      </c>
      <c r="C19" s="133"/>
      <c r="D19" s="22">
        <f>SUM(D10,D12,D17)</f>
        <v>3802170</v>
      </c>
      <c r="E19" s="123"/>
      <c r="F19" s="23" t="s">
        <v>54</v>
      </c>
      <c r="G19" s="123"/>
      <c r="H19" s="24">
        <f>SUM(H15,H17)</f>
        <v>3302170</v>
      </c>
      <c r="I19" s="162">
        <f>SUM(I15,I17)</f>
        <v>3066339</v>
      </c>
    </row>
    <row r="20" spans="2:9" ht="17.25" thickTop="1" thickBot="1" x14ac:dyDescent="0.3">
      <c r="B20" s="163"/>
      <c r="C20" s="134"/>
      <c r="D20" s="25"/>
      <c r="E20" s="25"/>
      <c r="F20" s="97" t="s">
        <v>538</v>
      </c>
      <c r="G20" s="140"/>
      <c r="H20" s="99">
        <f>SUM(D19,-H19)</f>
        <v>500000</v>
      </c>
      <c r="I20" s="164">
        <f>SUM(E19,-I19)</f>
        <v>-3066339</v>
      </c>
    </row>
    <row r="21" spans="2:9" ht="13.5" thickTop="1" x14ac:dyDescent="0.2">
      <c r="B21" s="360" t="s">
        <v>55</v>
      </c>
      <c r="C21" s="361"/>
      <c r="D21" s="362"/>
      <c r="E21" s="118"/>
      <c r="F21" s="7" t="s">
        <v>56</v>
      </c>
      <c r="G21" s="118"/>
      <c r="H21" s="26"/>
      <c r="I21" s="165"/>
    </row>
    <row r="22" spans="2:9" ht="12.75" x14ac:dyDescent="0.2">
      <c r="B22" s="151"/>
      <c r="C22" s="146" t="s">
        <v>578</v>
      </c>
      <c r="D22" s="127" t="s">
        <v>574</v>
      </c>
      <c r="E22" s="127" t="s">
        <v>540</v>
      </c>
      <c r="F22" s="127"/>
      <c r="G22" s="146" t="s">
        <v>578</v>
      </c>
      <c r="H22" s="127" t="s">
        <v>574</v>
      </c>
      <c r="I22" s="152" t="s">
        <v>540</v>
      </c>
    </row>
    <row r="23" spans="2:9" ht="13.5" thickBot="1" x14ac:dyDescent="0.25">
      <c r="B23" s="153" t="s">
        <v>37</v>
      </c>
      <c r="C23" s="128"/>
      <c r="D23" s="8"/>
      <c r="E23" s="119"/>
      <c r="F23" s="9" t="s">
        <v>37</v>
      </c>
      <c r="G23" s="141"/>
      <c r="H23" s="142"/>
      <c r="I23" s="166"/>
    </row>
    <row r="24" spans="2:9" ht="15" x14ac:dyDescent="0.25">
      <c r="B24" s="155" t="s">
        <v>57</v>
      </c>
      <c r="C24" s="129"/>
      <c r="D24" s="27">
        <v>0</v>
      </c>
      <c r="E24" s="124">
        <v>0</v>
      </c>
      <c r="F24" s="12" t="s">
        <v>58</v>
      </c>
      <c r="G24" s="137"/>
      <c r="H24" s="28">
        <f>SUM('1. melléklet'!AK92:AN92)</f>
        <v>500000</v>
      </c>
      <c r="I24" s="159">
        <v>500000</v>
      </c>
    </row>
    <row r="25" spans="2:9" ht="15" x14ac:dyDescent="0.25">
      <c r="B25" s="157" t="s">
        <v>59</v>
      </c>
      <c r="C25" s="130"/>
      <c r="D25" s="18">
        <v>0</v>
      </c>
      <c r="E25" s="122">
        <v>0</v>
      </c>
      <c r="F25" s="17" t="s">
        <v>60</v>
      </c>
      <c r="G25" s="139"/>
      <c r="H25" s="29">
        <v>0</v>
      </c>
      <c r="I25" s="167">
        <v>0</v>
      </c>
    </row>
    <row r="26" spans="2:9" ht="15" x14ac:dyDescent="0.25">
      <c r="B26" s="157" t="s">
        <v>61</v>
      </c>
      <c r="C26" s="130"/>
      <c r="D26" s="18">
        <v>0</v>
      </c>
      <c r="E26" s="122">
        <v>0</v>
      </c>
      <c r="F26" s="17" t="s">
        <v>62</v>
      </c>
      <c r="G26" s="139"/>
      <c r="H26" s="21">
        <v>0</v>
      </c>
      <c r="I26" s="159">
        <v>0</v>
      </c>
    </row>
    <row r="27" spans="2:9" ht="12.75" x14ac:dyDescent="0.2">
      <c r="B27" s="158" t="s">
        <v>63</v>
      </c>
      <c r="C27" s="131"/>
      <c r="D27" s="18">
        <f>SUM(D24:D26)</f>
        <v>0</v>
      </c>
      <c r="E27" s="122">
        <v>0</v>
      </c>
      <c r="F27" s="19" t="s">
        <v>64</v>
      </c>
      <c r="G27" s="121"/>
      <c r="H27" s="29">
        <f>SUM(H24:H26)</f>
        <v>500000</v>
      </c>
      <c r="I27" s="167">
        <v>500000</v>
      </c>
    </row>
    <row r="28" spans="2:9" ht="12.75" x14ac:dyDescent="0.2">
      <c r="B28" s="158" t="s">
        <v>51</v>
      </c>
      <c r="C28" s="131"/>
      <c r="D28" s="14">
        <v>0</v>
      </c>
      <c r="E28" s="121">
        <v>0</v>
      </c>
      <c r="F28" s="19" t="s">
        <v>52</v>
      </c>
      <c r="G28" s="121"/>
      <c r="H28" s="21">
        <v>0</v>
      </c>
      <c r="I28" s="159">
        <v>0</v>
      </c>
    </row>
    <row r="29" spans="2:9" ht="16.5" thickBot="1" x14ac:dyDescent="0.3">
      <c r="B29" s="168" t="s">
        <v>65</v>
      </c>
      <c r="C29" s="135"/>
      <c r="D29" s="30">
        <f>SUM(D28,D27)</f>
        <v>0</v>
      </c>
      <c r="E29" s="125">
        <v>0</v>
      </c>
      <c r="F29" s="31" t="s">
        <v>66</v>
      </c>
      <c r="G29" s="143"/>
      <c r="H29" s="32">
        <f>SUM(H28,H27)</f>
        <v>500000</v>
      </c>
      <c r="I29" s="169">
        <f>SUM(I28,I27)</f>
        <v>500000</v>
      </c>
    </row>
    <row r="30" spans="2:9" ht="17.25" thickTop="1" thickBot="1" x14ac:dyDescent="0.3">
      <c r="B30" s="170"/>
      <c r="C30" s="136"/>
      <c r="D30" s="95"/>
      <c r="E30" s="126"/>
      <c r="F30" s="98" t="s">
        <v>539</v>
      </c>
      <c r="G30" s="144"/>
      <c r="H30" s="96">
        <f>SUM(D29,-H29)</f>
        <v>-500000</v>
      </c>
      <c r="I30" s="171">
        <f>SUM(E29,-I29)</f>
        <v>-500000</v>
      </c>
    </row>
    <row r="31" spans="2:9" ht="15" thickTop="1" x14ac:dyDescent="0.2">
      <c r="B31" s="172" t="s">
        <v>67</v>
      </c>
      <c r="C31" s="33">
        <f>SUM(C10,C27+C12)</f>
        <v>1040000</v>
      </c>
      <c r="D31" s="33">
        <f>SUM(D10,D27+D12)</f>
        <v>3728800</v>
      </c>
      <c r="E31" s="33">
        <f>SUM(E10,E27+E12)</f>
        <v>3728801</v>
      </c>
      <c r="F31" s="34" t="s">
        <v>68</v>
      </c>
      <c r="G31" s="35">
        <f>SUM(G15,G29)</f>
        <v>1113370</v>
      </c>
      <c r="H31" s="35">
        <f>SUM(H15,H29)</f>
        <v>3802170</v>
      </c>
      <c r="I31" s="173">
        <f>SUM(I15,I29)</f>
        <v>3566339</v>
      </c>
    </row>
    <row r="32" spans="2:9" ht="14.25" x14ac:dyDescent="0.2">
      <c r="B32" s="174" t="s">
        <v>69</v>
      </c>
      <c r="C32" s="36">
        <f>SUM(C17)</f>
        <v>73370</v>
      </c>
      <c r="D32" s="36">
        <f>SUM(D17)</f>
        <v>73370</v>
      </c>
      <c r="E32" s="36">
        <f>SUM(E17)</f>
        <v>73370</v>
      </c>
      <c r="F32" s="37" t="s">
        <v>70</v>
      </c>
      <c r="G32" s="38">
        <f>SUM(G17,G28)</f>
        <v>0</v>
      </c>
      <c r="H32" s="38">
        <f>SUM(H17,H28)</f>
        <v>0</v>
      </c>
      <c r="I32" s="175">
        <f>SUM(I17,I28)</f>
        <v>0</v>
      </c>
    </row>
    <row r="33" spans="2:9" ht="18" x14ac:dyDescent="0.25">
      <c r="B33" s="176" t="s">
        <v>71</v>
      </c>
      <c r="C33" s="39">
        <f>SUM(C31:C32)</f>
        <v>1113370</v>
      </c>
      <c r="D33" s="39">
        <f>SUM(D31:D32)</f>
        <v>3802170</v>
      </c>
      <c r="E33" s="39">
        <f>SUM(E31:E32)</f>
        <v>3802171</v>
      </c>
      <c r="F33" s="40" t="s">
        <v>72</v>
      </c>
      <c r="G33" s="41">
        <f>SUM(G31:G32)</f>
        <v>1113370</v>
      </c>
      <c r="H33" s="41">
        <f>SUM(H31:H32)</f>
        <v>3802170</v>
      </c>
      <c r="I33" s="177">
        <f>SUM(I31:I32)</f>
        <v>3566339</v>
      </c>
    </row>
    <row r="34" spans="2:9" ht="12.75" x14ac:dyDescent="0.2">
      <c r="B34" s="178" t="s">
        <v>73</v>
      </c>
      <c r="C34" s="36">
        <f>SUM(C31,-G31)</f>
        <v>-73370</v>
      </c>
      <c r="D34" s="36">
        <f>SUM(D31,-H31)</f>
        <v>-73370</v>
      </c>
      <c r="E34" s="36">
        <f>SUM(E31,-I31)</f>
        <v>162462</v>
      </c>
      <c r="F34" s="42" t="s">
        <v>73</v>
      </c>
      <c r="G34" s="145"/>
      <c r="H34" s="43"/>
      <c r="I34" s="179"/>
    </row>
    <row r="35" spans="2:9" ht="13.5" thickBot="1" x14ac:dyDescent="0.25">
      <c r="B35" s="153" t="s">
        <v>74</v>
      </c>
      <c r="C35" s="180">
        <f>SUM(C33,-G33)</f>
        <v>0</v>
      </c>
      <c r="D35" s="180">
        <f>SUM(D33,-H33)</f>
        <v>0</v>
      </c>
      <c r="E35" s="181"/>
      <c r="F35" s="9" t="s">
        <v>74</v>
      </c>
      <c r="G35" s="141"/>
      <c r="H35" s="182"/>
      <c r="I35" s="183"/>
    </row>
  </sheetData>
  <mergeCells count="6">
    <mergeCell ref="B21:D21"/>
    <mergeCell ref="A2:D2"/>
    <mergeCell ref="B7:D7"/>
    <mergeCell ref="B4:I4"/>
    <mergeCell ref="B5:I5"/>
    <mergeCell ref="B6:I6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27"/>
  <sheetViews>
    <sheetView tabSelected="1" view="pageBreakPreview" zoomScaleNormal="100" zoomScaleSheetLayoutView="100" workbookViewId="0">
      <selection activeCell="R12" sqref="R12"/>
    </sheetView>
  </sheetViews>
  <sheetFormatPr defaultRowHeight="11.25" x14ac:dyDescent="0.2"/>
  <cols>
    <col min="2" max="2" width="48.83203125" customWidth="1"/>
    <col min="3" max="3" width="15.1640625" customWidth="1"/>
    <col min="5" max="5" width="11.33203125" customWidth="1"/>
    <col min="6" max="6" width="12.33203125" customWidth="1"/>
    <col min="7" max="7" width="10.6640625" customWidth="1"/>
    <col min="8" max="8" width="13.83203125" customWidth="1"/>
    <col min="10" max="10" width="12.6640625" customWidth="1"/>
    <col min="11" max="11" width="12.33203125" customWidth="1"/>
    <col min="12" max="12" width="12.1640625" customWidth="1"/>
    <col min="13" max="13" width="12" customWidth="1"/>
    <col min="14" max="14" width="12.1640625" customWidth="1"/>
    <col min="15" max="15" width="13.5" customWidth="1"/>
    <col min="16" max="16" width="0" hidden="1" customWidth="1"/>
  </cols>
  <sheetData>
    <row r="1" spans="1:17" ht="15" x14ac:dyDescent="0.25">
      <c r="A1" s="185" t="s">
        <v>585</v>
      </c>
    </row>
    <row r="2" spans="1:17" ht="15.75" x14ac:dyDescent="0.25">
      <c r="A2" s="338" t="s">
        <v>583</v>
      </c>
      <c r="B2" s="338"/>
      <c r="C2" s="338"/>
      <c r="D2" s="338"/>
      <c r="E2" s="338"/>
    </row>
    <row r="3" spans="1:17" ht="12" thickBot="1" x14ac:dyDescent="0.25"/>
    <row r="4" spans="1:17" ht="18.75" thickTop="1" x14ac:dyDescent="0.25">
      <c r="B4" s="369" t="s">
        <v>75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1"/>
    </row>
    <row r="5" spans="1:17" ht="18" x14ac:dyDescent="0.25">
      <c r="B5" s="372" t="s">
        <v>571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4"/>
    </row>
    <row r="6" spans="1:17" ht="13.5" thickBot="1" x14ac:dyDescent="0.25">
      <c r="B6" s="375" t="s">
        <v>24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7"/>
    </row>
    <row r="7" spans="1:17" ht="13.5" thickTop="1" x14ac:dyDescent="0.2">
      <c r="B7" s="44" t="s">
        <v>76</v>
      </c>
      <c r="C7" s="66" t="s">
        <v>77</v>
      </c>
      <c r="D7" s="66" t="s">
        <v>78</v>
      </c>
      <c r="E7" s="66" t="s">
        <v>79</v>
      </c>
      <c r="F7" s="66" t="s">
        <v>80</v>
      </c>
      <c r="G7" s="66" t="s">
        <v>81</v>
      </c>
      <c r="H7" s="66" t="s">
        <v>82</v>
      </c>
      <c r="I7" s="66" t="s">
        <v>83</v>
      </c>
      <c r="J7" s="66" t="s">
        <v>84</v>
      </c>
      <c r="K7" s="66" t="s">
        <v>85</v>
      </c>
      <c r="L7" s="66" t="s">
        <v>86</v>
      </c>
      <c r="M7" s="66" t="s">
        <v>87</v>
      </c>
      <c r="N7" s="67" t="s">
        <v>88</v>
      </c>
      <c r="O7" s="45" t="s">
        <v>89</v>
      </c>
    </row>
    <row r="8" spans="1:17" ht="12.75" x14ac:dyDescent="0.2">
      <c r="B8" s="46" t="s">
        <v>90</v>
      </c>
      <c r="C8" s="47">
        <v>520000</v>
      </c>
      <c r="D8" s="47">
        <v>0</v>
      </c>
      <c r="E8" s="47">
        <v>0</v>
      </c>
      <c r="F8" s="47">
        <v>578845</v>
      </c>
      <c r="G8" s="47">
        <v>365955</v>
      </c>
      <c r="H8" s="47">
        <v>520000</v>
      </c>
      <c r="I8" s="47">
        <v>800000</v>
      </c>
      <c r="J8" s="47">
        <v>944000</v>
      </c>
      <c r="K8" s="47">
        <v>0</v>
      </c>
      <c r="L8" s="47">
        <v>0</v>
      </c>
      <c r="M8" s="47">
        <v>0</v>
      </c>
      <c r="N8" s="48">
        <v>0</v>
      </c>
      <c r="O8" s="49">
        <f>SUM(C8:N8)</f>
        <v>3728800</v>
      </c>
    </row>
    <row r="9" spans="1:17" ht="12.75" x14ac:dyDescent="0.2">
      <c r="B9" s="46" t="s">
        <v>91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8">
        <v>0</v>
      </c>
      <c r="O9" s="49">
        <v>0</v>
      </c>
    </row>
    <row r="10" spans="1:17" ht="12.75" x14ac:dyDescent="0.2">
      <c r="B10" s="46" t="s">
        <v>92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8">
        <v>0</v>
      </c>
      <c r="O10" s="49">
        <v>0</v>
      </c>
    </row>
    <row r="11" spans="1:17" ht="12.75" x14ac:dyDescent="0.2">
      <c r="B11" s="46" t="s">
        <v>93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8">
        <v>0</v>
      </c>
      <c r="O11" s="49">
        <f>SUM(C11:N11)</f>
        <v>0</v>
      </c>
    </row>
    <row r="12" spans="1:17" ht="12.75" x14ac:dyDescent="0.2">
      <c r="B12" s="46" t="s">
        <v>94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8">
        <v>0</v>
      </c>
      <c r="O12" s="45">
        <v>0</v>
      </c>
    </row>
    <row r="13" spans="1:17" ht="12.75" x14ac:dyDescent="0.2">
      <c r="B13" s="46" t="s">
        <v>95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8">
        <v>0</v>
      </c>
      <c r="O13" s="49">
        <v>0</v>
      </c>
    </row>
    <row r="14" spans="1:17" ht="12.75" x14ac:dyDescent="0.2">
      <c r="B14" s="46" t="s">
        <v>96</v>
      </c>
      <c r="C14" s="47"/>
      <c r="D14" s="47"/>
      <c r="E14" s="47"/>
      <c r="F14" s="47"/>
      <c r="G14" s="47"/>
      <c r="H14" s="47"/>
      <c r="I14" s="47"/>
      <c r="J14" s="47">
        <v>0</v>
      </c>
      <c r="K14" s="47"/>
      <c r="L14" s="47"/>
      <c r="M14" s="47"/>
      <c r="N14" s="47"/>
      <c r="O14" s="45">
        <v>0</v>
      </c>
    </row>
    <row r="15" spans="1:17" ht="24" customHeight="1" thickBot="1" x14ac:dyDescent="0.55000000000000004">
      <c r="B15" s="50" t="s">
        <v>97</v>
      </c>
      <c r="C15" s="51">
        <f>SUM('3. melléklet'!AG30:AJ30)</f>
        <v>73370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49">
        <f>SUM(C15:N15)</f>
        <v>73370</v>
      </c>
      <c r="Q15" s="102"/>
    </row>
    <row r="16" spans="1:17" ht="14.25" thickTop="1" thickBot="1" x14ac:dyDescent="0.25">
      <c r="B16" s="52" t="s">
        <v>71</v>
      </c>
      <c r="C16" s="53">
        <f>SUM(C8:C15)</f>
        <v>593370</v>
      </c>
      <c r="D16" s="53">
        <f>SUM(D8:D14)</f>
        <v>0</v>
      </c>
      <c r="E16" s="53">
        <f t="shared" ref="E16:M16" si="0">SUM(E8:E14)</f>
        <v>0</v>
      </c>
      <c r="F16" s="53">
        <f t="shared" si="0"/>
        <v>578845</v>
      </c>
      <c r="G16" s="53">
        <f t="shared" si="0"/>
        <v>365955</v>
      </c>
      <c r="H16" s="53">
        <f t="shared" si="0"/>
        <v>520000</v>
      </c>
      <c r="I16" s="53">
        <f t="shared" si="0"/>
        <v>800000</v>
      </c>
      <c r="J16" s="53">
        <f>SUM(J8:J14,J13)</f>
        <v>944000</v>
      </c>
      <c r="K16" s="53">
        <f t="shared" si="0"/>
        <v>0</v>
      </c>
      <c r="L16" s="53">
        <f t="shared" si="0"/>
        <v>0</v>
      </c>
      <c r="M16" s="53">
        <f t="shared" si="0"/>
        <v>0</v>
      </c>
      <c r="N16" s="54">
        <f>SUM(N8,N9,N10,N11)</f>
        <v>0</v>
      </c>
      <c r="O16" s="55">
        <f>SUM(O8:O15)</f>
        <v>3802170</v>
      </c>
    </row>
    <row r="17" spans="2:17" ht="13.5" thickTop="1" x14ac:dyDescent="0.2">
      <c r="B17" s="56" t="s">
        <v>98</v>
      </c>
      <c r="C17" s="57">
        <v>11903</v>
      </c>
      <c r="D17" s="57">
        <v>0</v>
      </c>
      <c r="E17" s="57">
        <v>0</v>
      </c>
      <c r="F17" s="57">
        <v>13709</v>
      </c>
      <c r="G17" s="57">
        <v>7874</v>
      </c>
      <c r="H17" s="57">
        <v>35000</v>
      </c>
      <c r="I17" s="57">
        <v>72616</v>
      </c>
      <c r="J17" s="57">
        <v>120000</v>
      </c>
      <c r="K17" s="57">
        <v>126637</v>
      </c>
      <c r="L17" s="57">
        <v>0</v>
      </c>
      <c r="M17" s="57">
        <v>0</v>
      </c>
      <c r="N17" s="57">
        <v>0</v>
      </c>
      <c r="O17" s="49">
        <f>SUM(C17:N17)</f>
        <v>387739</v>
      </c>
      <c r="P17" s="184">
        <v>387739</v>
      </c>
    </row>
    <row r="18" spans="2:17" ht="14.25" x14ac:dyDescent="0.2">
      <c r="B18" s="46" t="s">
        <v>99</v>
      </c>
      <c r="C18" s="186">
        <v>39197</v>
      </c>
      <c r="D18" s="47">
        <v>0</v>
      </c>
      <c r="E18" s="47">
        <v>4000</v>
      </c>
      <c r="F18" s="47">
        <v>0</v>
      </c>
      <c r="G18" s="47">
        <v>6000</v>
      </c>
      <c r="H18" s="47">
        <v>4000</v>
      </c>
      <c r="I18" s="47">
        <v>11000</v>
      </c>
      <c r="J18" s="47">
        <v>30000</v>
      </c>
      <c r="K18" s="47">
        <v>40000</v>
      </c>
      <c r="L18" s="47">
        <v>0</v>
      </c>
      <c r="M18" s="47">
        <v>0</v>
      </c>
      <c r="N18" s="47">
        <v>0</v>
      </c>
      <c r="O18" s="49">
        <f>SUM(C18:N18)</f>
        <v>134197</v>
      </c>
      <c r="P18" s="184">
        <v>134197</v>
      </c>
    </row>
    <row r="19" spans="2:17" ht="12.75" x14ac:dyDescent="0.2">
      <c r="B19" s="46" t="s">
        <v>100</v>
      </c>
      <c r="C19" s="47">
        <v>196565</v>
      </c>
      <c r="D19" s="47">
        <f>SUM(C19)</f>
        <v>196565</v>
      </c>
      <c r="E19" s="47">
        <v>196565</v>
      </c>
      <c r="F19" s="47">
        <v>196565</v>
      </c>
      <c r="G19" s="47">
        <v>196565</v>
      </c>
      <c r="H19" s="47">
        <v>196565</v>
      </c>
      <c r="I19" s="47">
        <v>196565</v>
      </c>
      <c r="J19" s="47">
        <v>196565</v>
      </c>
      <c r="K19" s="47">
        <v>196565</v>
      </c>
      <c r="L19" s="47">
        <v>138073</v>
      </c>
      <c r="M19" s="47">
        <v>138073</v>
      </c>
      <c r="N19" s="47">
        <v>144377</v>
      </c>
      <c r="O19" s="49">
        <f>SUM(C19:N19)</f>
        <v>2189608</v>
      </c>
      <c r="P19" s="184">
        <v>2189608</v>
      </c>
      <c r="Q19" s="2"/>
    </row>
    <row r="20" spans="2:17" ht="12.75" x14ac:dyDescent="0.2">
      <c r="B20" s="46" t="s">
        <v>101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8">
        <v>0</v>
      </c>
      <c r="O20" s="49">
        <v>0</v>
      </c>
    </row>
    <row r="21" spans="2:17" ht="12.75" x14ac:dyDescent="0.2">
      <c r="B21" s="46" t="s">
        <v>102</v>
      </c>
      <c r="C21" s="47">
        <v>0</v>
      </c>
      <c r="D21" s="47">
        <v>0</v>
      </c>
      <c r="E21" s="47">
        <v>0</v>
      </c>
      <c r="F21" s="47">
        <v>0</v>
      </c>
      <c r="G21" s="47">
        <v>126000</v>
      </c>
      <c r="H21" s="47">
        <v>0</v>
      </c>
      <c r="I21" s="47">
        <v>0</v>
      </c>
      <c r="J21" s="47">
        <v>0</v>
      </c>
      <c r="K21" s="47">
        <v>112000</v>
      </c>
      <c r="L21" s="47">
        <v>0</v>
      </c>
      <c r="M21" s="47">
        <v>0</v>
      </c>
      <c r="N21" s="48">
        <v>352626</v>
      </c>
      <c r="O21" s="49">
        <f>SUM(C21:N21)</f>
        <v>590626</v>
      </c>
      <c r="P21" s="2">
        <v>590626</v>
      </c>
    </row>
    <row r="22" spans="2:17" ht="12.75" x14ac:dyDescent="0.2">
      <c r="B22" s="46" t="s">
        <v>103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290000</v>
      </c>
      <c r="J22" s="47">
        <v>0</v>
      </c>
      <c r="K22" s="47">
        <v>0</v>
      </c>
      <c r="L22" s="47">
        <v>0</v>
      </c>
      <c r="M22" s="47">
        <v>0</v>
      </c>
      <c r="N22" s="48">
        <v>210000</v>
      </c>
      <c r="O22" s="49">
        <f>SUM(C22:N22)</f>
        <v>500000</v>
      </c>
      <c r="P22" s="184">
        <v>500000</v>
      </c>
    </row>
    <row r="23" spans="2:17" ht="12.75" x14ac:dyDescent="0.2">
      <c r="B23" s="46" t="s">
        <v>104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8">
        <v>0</v>
      </c>
      <c r="O23" s="49">
        <f>SUM(C23:N23)</f>
        <v>0</v>
      </c>
    </row>
    <row r="24" spans="2:17" ht="13.5" thickBot="1" x14ac:dyDescent="0.25">
      <c r="B24" s="58" t="s">
        <v>105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60">
        <v>0</v>
      </c>
      <c r="O24" s="49">
        <f>SUM(C24:N24)</f>
        <v>0</v>
      </c>
    </row>
    <row r="25" spans="2:17" ht="14.25" thickTop="1" thickBot="1" x14ac:dyDescent="0.25">
      <c r="B25" s="52" t="s">
        <v>106</v>
      </c>
      <c r="C25" s="53">
        <f t="shared" ref="C25:N25" si="1">SUM(C17:C24)</f>
        <v>247665</v>
      </c>
      <c r="D25" s="53">
        <f t="shared" si="1"/>
        <v>196565</v>
      </c>
      <c r="E25" s="53">
        <f t="shared" si="1"/>
        <v>200565</v>
      </c>
      <c r="F25" s="53">
        <f t="shared" si="1"/>
        <v>210274</v>
      </c>
      <c r="G25" s="53">
        <f t="shared" si="1"/>
        <v>336439</v>
      </c>
      <c r="H25" s="53">
        <f t="shared" si="1"/>
        <v>235565</v>
      </c>
      <c r="I25" s="53">
        <f t="shared" si="1"/>
        <v>570181</v>
      </c>
      <c r="J25" s="53">
        <f t="shared" si="1"/>
        <v>346565</v>
      </c>
      <c r="K25" s="53">
        <f t="shared" si="1"/>
        <v>475202</v>
      </c>
      <c r="L25" s="53">
        <f t="shared" si="1"/>
        <v>138073</v>
      </c>
      <c r="M25" s="53">
        <f t="shared" si="1"/>
        <v>138073</v>
      </c>
      <c r="N25" s="54">
        <f t="shared" si="1"/>
        <v>707003</v>
      </c>
      <c r="O25" s="61">
        <f>SUM(O17:O24)</f>
        <v>3802170</v>
      </c>
    </row>
    <row r="26" spans="2:17" ht="13.5" thickTop="1" thickBot="1" x14ac:dyDescent="0.25">
      <c r="B26" s="62" t="s">
        <v>107</v>
      </c>
      <c r="C26" s="63">
        <f>C16-C25</f>
        <v>345705</v>
      </c>
      <c r="D26" s="63">
        <f t="shared" ref="D26:M26" si="2">D16-D25</f>
        <v>-196565</v>
      </c>
      <c r="E26" s="63">
        <f t="shared" si="2"/>
        <v>-200565</v>
      </c>
      <c r="F26" s="63">
        <f t="shared" si="2"/>
        <v>368571</v>
      </c>
      <c r="G26" s="63">
        <f t="shared" si="2"/>
        <v>29516</v>
      </c>
      <c r="H26" s="63">
        <f t="shared" si="2"/>
        <v>284435</v>
      </c>
      <c r="I26" s="63">
        <f t="shared" si="2"/>
        <v>229819</v>
      </c>
      <c r="J26" s="63">
        <f t="shared" si="2"/>
        <v>597435</v>
      </c>
      <c r="K26" s="63">
        <f t="shared" si="2"/>
        <v>-475202</v>
      </c>
      <c r="L26" s="63">
        <f t="shared" si="2"/>
        <v>-138073</v>
      </c>
      <c r="M26" s="63">
        <f t="shared" si="2"/>
        <v>-138073</v>
      </c>
      <c r="N26" s="64">
        <f>SUM(N16,-N25)</f>
        <v>-707003</v>
      </c>
      <c r="O26" s="65">
        <f>SUM(C26:N26)</f>
        <v>0</v>
      </c>
    </row>
    <row r="27" spans="2:17" ht="12" thickTop="1" x14ac:dyDescent="0.2"/>
  </sheetData>
  <mergeCells count="4">
    <mergeCell ref="A2:E2"/>
    <mergeCell ref="B4:O4"/>
    <mergeCell ref="B5:O5"/>
    <mergeCell ref="B6:O6"/>
  </mergeCells>
  <pageMargins left="0.7" right="0.7" top="0.7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G14"/>
  <sheetViews>
    <sheetView view="pageBreakPreview" zoomScaleNormal="100" zoomScaleSheetLayoutView="100" workbookViewId="0">
      <selection activeCell="G40" sqref="G40"/>
    </sheetView>
  </sheetViews>
  <sheetFormatPr defaultRowHeight="11.25" x14ac:dyDescent="0.2"/>
  <cols>
    <col min="2" max="2" width="29.33203125" customWidth="1"/>
    <col min="3" max="3" width="45.33203125" customWidth="1"/>
    <col min="7" max="7" width="14.5" customWidth="1"/>
  </cols>
  <sheetData>
    <row r="1" spans="1:7" ht="15.75" x14ac:dyDescent="0.25">
      <c r="A1" s="338" t="s">
        <v>575</v>
      </c>
      <c r="B1" s="338"/>
      <c r="C1" s="338"/>
      <c r="D1" s="338"/>
    </row>
    <row r="2" spans="1:7" ht="13.5" thickBot="1" x14ac:dyDescent="0.25">
      <c r="A2" s="6"/>
      <c r="B2" s="6"/>
      <c r="C2" s="6"/>
    </row>
    <row r="3" spans="1:7" ht="16.5" thickTop="1" x14ac:dyDescent="0.2">
      <c r="B3" s="384" t="s">
        <v>75</v>
      </c>
      <c r="C3" s="385"/>
      <c r="D3" s="385"/>
      <c r="E3" s="385"/>
      <c r="F3" s="385"/>
      <c r="G3" s="386"/>
    </row>
    <row r="4" spans="1:7" ht="15" x14ac:dyDescent="0.2">
      <c r="B4" s="387" t="s">
        <v>108</v>
      </c>
      <c r="C4" s="388"/>
      <c r="D4" s="388"/>
      <c r="E4" s="388"/>
      <c r="F4" s="388"/>
      <c r="G4" s="68"/>
    </row>
    <row r="5" spans="1:7" ht="15.75" thickBot="1" x14ac:dyDescent="0.25">
      <c r="B5" s="69"/>
      <c r="C5" s="70"/>
      <c r="D5" s="389"/>
      <c r="E5" s="389"/>
      <c r="F5" s="390" t="s">
        <v>109</v>
      </c>
      <c r="G5" s="391"/>
    </row>
    <row r="6" spans="1:7" ht="24.75" customHeight="1" thickTop="1" x14ac:dyDescent="0.2">
      <c r="B6" s="378" t="s">
        <v>110</v>
      </c>
      <c r="C6" s="380" t="s">
        <v>111</v>
      </c>
      <c r="D6" s="380" t="s">
        <v>112</v>
      </c>
      <c r="E6" s="380"/>
      <c r="F6" s="380"/>
      <c r="G6" s="382" t="s">
        <v>113</v>
      </c>
    </row>
    <row r="7" spans="1:7" ht="27.75" customHeight="1" thickBot="1" x14ac:dyDescent="0.25">
      <c r="B7" s="379"/>
      <c r="C7" s="381"/>
      <c r="D7" s="71">
        <v>2024</v>
      </c>
      <c r="E7" s="71">
        <v>2025</v>
      </c>
      <c r="F7" s="71">
        <v>2026</v>
      </c>
      <c r="G7" s="383"/>
    </row>
    <row r="8" spans="1:7" ht="13.5" thickBot="1" x14ac:dyDescent="0.25">
      <c r="B8" s="72">
        <v>1</v>
      </c>
      <c r="C8" s="73">
        <v>2</v>
      </c>
      <c r="D8" s="73">
        <v>3</v>
      </c>
      <c r="E8" s="73">
        <v>4</v>
      </c>
      <c r="F8" s="73">
        <v>5</v>
      </c>
      <c r="G8" s="74">
        <v>6</v>
      </c>
    </row>
    <row r="9" spans="1:7" ht="12.75" x14ac:dyDescent="0.2">
      <c r="B9" s="75" t="s">
        <v>27</v>
      </c>
      <c r="C9" s="76"/>
      <c r="D9" s="77">
        <v>0</v>
      </c>
      <c r="E9" s="77">
        <v>0</v>
      </c>
      <c r="F9" s="77">
        <v>0</v>
      </c>
      <c r="G9" s="78">
        <v>0</v>
      </c>
    </row>
    <row r="10" spans="1:7" ht="12.75" x14ac:dyDescent="0.2">
      <c r="B10" s="79" t="s">
        <v>28</v>
      </c>
      <c r="C10" s="80"/>
      <c r="D10" s="81">
        <v>0</v>
      </c>
      <c r="E10" s="81">
        <v>0</v>
      </c>
      <c r="F10" s="81">
        <v>0</v>
      </c>
      <c r="G10" s="82">
        <v>0</v>
      </c>
    </row>
    <row r="11" spans="1:7" ht="12.75" x14ac:dyDescent="0.2">
      <c r="B11" s="79" t="s">
        <v>29</v>
      </c>
      <c r="C11" s="80"/>
      <c r="D11" s="81">
        <v>0</v>
      </c>
      <c r="E11" s="81">
        <v>0</v>
      </c>
      <c r="F11" s="81">
        <v>0</v>
      </c>
      <c r="G11" s="82">
        <v>0</v>
      </c>
    </row>
    <row r="12" spans="1:7" ht="12.75" x14ac:dyDescent="0.2">
      <c r="B12" s="79" t="s">
        <v>30</v>
      </c>
      <c r="C12" s="80"/>
      <c r="D12" s="81">
        <v>0</v>
      </c>
      <c r="E12" s="81">
        <v>0</v>
      </c>
      <c r="F12" s="81">
        <v>0</v>
      </c>
      <c r="G12" s="82">
        <v>0</v>
      </c>
    </row>
    <row r="13" spans="1:7" ht="13.5" thickBot="1" x14ac:dyDescent="0.25">
      <c r="B13" s="83" t="s">
        <v>31</v>
      </c>
      <c r="C13" s="84"/>
      <c r="D13" s="85">
        <v>0</v>
      </c>
      <c r="E13" s="85">
        <v>0</v>
      </c>
      <c r="F13" s="85">
        <v>0</v>
      </c>
      <c r="G13" s="82">
        <v>0</v>
      </c>
    </row>
    <row r="14" spans="1:7" ht="16.5" thickBot="1" x14ac:dyDescent="0.3">
      <c r="B14" s="86" t="s">
        <v>32</v>
      </c>
      <c r="C14" s="87" t="s">
        <v>114</v>
      </c>
      <c r="D14" s="88">
        <v>0</v>
      </c>
      <c r="E14" s="88">
        <v>0</v>
      </c>
      <c r="F14" s="88">
        <v>0</v>
      </c>
      <c r="G14" s="89">
        <v>0</v>
      </c>
    </row>
  </sheetData>
  <mergeCells count="9">
    <mergeCell ref="A1:D1"/>
    <mergeCell ref="B6:B7"/>
    <mergeCell ref="C6:C7"/>
    <mergeCell ref="D6:F6"/>
    <mergeCell ref="G6:G7"/>
    <mergeCell ref="B3:G3"/>
    <mergeCell ref="B4:F4"/>
    <mergeCell ref="D5:E5"/>
    <mergeCell ref="F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Tartalom</vt:lpstr>
      <vt:lpstr>1. melléklet</vt:lpstr>
      <vt:lpstr>2. melléklet</vt:lpstr>
      <vt:lpstr>3. melléklet</vt:lpstr>
      <vt:lpstr>4. melléklet</vt:lpstr>
      <vt:lpstr>5. melléklet</vt:lpstr>
      <vt:lpstr>Adósság adatok</vt:lpstr>
      <vt:lpstr>'2. melléklet'!Nyomtatási_terület</vt:lpstr>
      <vt:lpstr>'5.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Márti</dc:creator>
  <cp:lastModifiedBy>Pénzügy1</cp:lastModifiedBy>
  <cp:lastPrinted>2025-05-06T11:30:27Z</cp:lastPrinted>
  <dcterms:created xsi:type="dcterms:W3CDTF">2017-01-05T15:54:01Z</dcterms:created>
  <dcterms:modified xsi:type="dcterms:W3CDTF">2025-05-15T11:33:07Z</dcterms:modified>
</cp:coreProperties>
</file>